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Calidad\"/>
    </mc:Choice>
  </mc:AlternateContent>
  <xr:revisionPtr revIDLastSave="0" documentId="13_ncr:1_{307357F9-E85C-46A3-801D-AB38CFBD4AB6}" xr6:coauthVersionLast="47" xr6:coauthVersionMax="47" xr10:uidLastSave="{00000000-0000-0000-0000-000000000000}"/>
  <bookViews>
    <workbookView xWindow="-110" yWindow="-110" windowWidth="19420" windowHeight="10300" tabRatio="733" xr2:uid="{00000000-000D-0000-FFFF-FFFF00000000}"/>
  </bookViews>
  <sheets>
    <sheet name="SUPERVISOR DE CALIDAD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'SUPERVISOR DE CALIDAD'!$J$6:$O$35</definedName>
    <definedName name="DECISION">[1]OTROS!$D$2:$D$3</definedName>
    <definedName name="MATRIZ_PELG_BS_IPER">[2]PELIGROS!$B$7:$E$203</definedName>
    <definedName name="PELIGROS_IPER">[2]PELIGROS!$B$7:$D$203</definedName>
    <definedName name="VALOR">[3]OTROS!$C$2:$C$5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8" i="1" l="1"/>
  <c r="AB28" i="1" s="1"/>
  <c r="AC28" i="1" s="1"/>
  <c r="Z29" i="1"/>
  <c r="AB29" i="1" s="1"/>
  <c r="AC29" i="1" s="1"/>
  <c r="L29" i="1"/>
  <c r="N29" i="1" s="1"/>
  <c r="O29" i="1" s="1"/>
  <c r="D29" i="1"/>
  <c r="L28" i="1"/>
  <c r="N28" i="1" s="1"/>
  <c r="O28" i="1" s="1"/>
  <c r="Z27" i="1"/>
  <c r="AB27" i="1" s="1"/>
  <c r="AC27" i="1" s="1"/>
  <c r="L27" i="1"/>
  <c r="N27" i="1" s="1"/>
  <c r="O27" i="1" s="1"/>
  <c r="D27" i="1"/>
  <c r="C27" i="1"/>
  <c r="Z26" i="1"/>
  <c r="AB26" i="1" s="1"/>
  <c r="AC26" i="1" s="1"/>
  <c r="L26" i="1"/>
  <c r="N26" i="1" s="1"/>
  <c r="O26" i="1" s="1"/>
  <c r="D26" i="1"/>
  <c r="C26" i="1"/>
  <c r="Z25" i="1"/>
  <c r="AB25" i="1" s="1"/>
  <c r="AC25" i="1" s="1"/>
  <c r="L25" i="1"/>
  <c r="N25" i="1" s="1"/>
  <c r="O25" i="1" s="1"/>
  <c r="D25" i="1"/>
  <c r="C25" i="1"/>
  <c r="Z31" i="1" l="1"/>
  <c r="AB31" i="1" s="1"/>
  <c r="AC31" i="1" s="1"/>
  <c r="L31" i="1"/>
  <c r="N31" i="1" s="1"/>
  <c r="O31" i="1" s="1"/>
  <c r="Z30" i="1"/>
  <c r="AB30" i="1" s="1"/>
  <c r="AC30" i="1" s="1"/>
  <c r="N30" i="1"/>
  <c r="O30" i="1" s="1"/>
  <c r="L30" i="1"/>
  <c r="Z23" i="1"/>
  <c r="AB23" i="1" s="1"/>
  <c r="AC23" i="1" s="1"/>
  <c r="L23" i="1"/>
  <c r="N23" i="1" s="1"/>
  <c r="O23" i="1" s="1"/>
  <c r="Z9" i="1"/>
  <c r="AB9" i="1" s="1"/>
  <c r="AC9" i="1" s="1"/>
  <c r="L9" i="1"/>
  <c r="N9" i="1" s="1"/>
  <c r="O9" i="1" s="1"/>
  <c r="Z35" i="1"/>
  <c r="AB35" i="1" s="1"/>
  <c r="AC35" i="1" s="1"/>
  <c r="L35" i="1"/>
  <c r="N35" i="1" s="1"/>
  <c r="O35" i="1" s="1"/>
  <c r="D35" i="1"/>
  <c r="C35" i="1"/>
  <c r="Z34" i="1"/>
  <c r="AB34" i="1" s="1"/>
  <c r="AC34" i="1" s="1"/>
  <c r="L34" i="1"/>
  <c r="N34" i="1" s="1"/>
  <c r="O34" i="1" s="1"/>
  <c r="D34" i="1"/>
  <c r="C34" i="1"/>
  <c r="Z33" i="1"/>
  <c r="AB33" i="1" s="1"/>
  <c r="AC33" i="1" s="1"/>
  <c r="L33" i="1"/>
  <c r="N33" i="1" s="1"/>
  <c r="O33" i="1" s="1"/>
  <c r="D33" i="1"/>
  <c r="C33" i="1"/>
  <c r="Z32" i="1" l="1"/>
  <c r="AB32" i="1" s="1"/>
  <c r="AC32" i="1" s="1"/>
  <c r="L32" i="1"/>
  <c r="N32" i="1" s="1"/>
  <c r="O32" i="1" s="1"/>
  <c r="D8" i="1" l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Z8" i="1" l="1"/>
  <c r="AB8" i="1" s="1"/>
  <c r="AC8" i="1" s="1"/>
  <c r="L8" i="1"/>
  <c r="N8" i="1" s="1"/>
  <c r="O8" i="1" s="1"/>
  <c r="Z7" i="1"/>
  <c r="AB7" i="1" s="1"/>
  <c r="AC7" i="1" s="1"/>
  <c r="L7" i="1"/>
  <c r="N7" i="1" s="1"/>
  <c r="O7" i="1" s="1"/>
  <c r="Z11" i="1"/>
  <c r="AB11" i="1" s="1"/>
  <c r="AC11" i="1" s="1"/>
  <c r="L11" i="1"/>
  <c r="N11" i="1" s="1"/>
  <c r="O11" i="1" s="1"/>
  <c r="Z10" i="1"/>
  <c r="AB10" i="1" s="1"/>
  <c r="AC10" i="1" s="1"/>
  <c r="L10" i="1"/>
  <c r="N10" i="1" s="1"/>
  <c r="O10" i="1" s="1"/>
  <c r="Z16" i="1" l="1"/>
  <c r="AB16" i="1" s="1"/>
  <c r="AC16" i="1" s="1"/>
  <c r="L16" i="1"/>
  <c r="N16" i="1" s="1"/>
  <c r="O16" i="1" s="1"/>
  <c r="Z15" i="1"/>
  <c r="AB15" i="1" s="1"/>
  <c r="AC15" i="1" s="1"/>
  <c r="L15" i="1"/>
  <c r="N15" i="1" s="1"/>
  <c r="O15" i="1" s="1"/>
  <c r="Z14" i="1" l="1"/>
  <c r="AB14" i="1" s="1"/>
  <c r="AC14" i="1" s="1"/>
  <c r="L14" i="1"/>
  <c r="N14" i="1" s="1"/>
  <c r="O14" i="1" s="1"/>
  <c r="Z13" i="1"/>
  <c r="AB13" i="1" s="1"/>
  <c r="AC13" i="1" s="1"/>
  <c r="L13" i="1"/>
  <c r="N13" i="1" s="1"/>
  <c r="O13" i="1" s="1"/>
  <c r="Z12" i="1"/>
  <c r="AB12" i="1" s="1"/>
  <c r="AC12" i="1" s="1"/>
  <c r="L12" i="1"/>
  <c r="N12" i="1" s="1"/>
  <c r="O12" i="1" s="1"/>
  <c r="C7" i="1" l="1"/>
  <c r="D7" i="1"/>
  <c r="L17" i="1" l="1"/>
  <c r="N17" i="1" s="1"/>
  <c r="O17" i="1" s="1"/>
  <c r="L18" i="1"/>
  <c r="N18" i="1" s="1"/>
  <c r="O18" i="1" s="1"/>
  <c r="L19" i="1"/>
  <c r="N19" i="1" s="1"/>
  <c r="O19" i="1" s="1"/>
  <c r="L20" i="1"/>
  <c r="N20" i="1" s="1"/>
  <c r="O20" i="1" s="1"/>
  <c r="L21" i="1"/>
  <c r="N21" i="1" s="1"/>
  <c r="O21" i="1" s="1"/>
  <c r="L22" i="1"/>
  <c r="N22" i="1" s="1"/>
  <c r="O22" i="1" s="1"/>
  <c r="Z22" i="1" l="1"/>
  <c r="AB22" i="1" s="1"/>
  <c r="AC22" i="1" s="1"/>
  <c r="Z21" i="1"/>
  <c r="AB21" i="1" s="1"/>
  <c r="AC21" i="1" s="1"/>
  <c r="Z20" i="1"/>
  <c r="AB20" i="1" s="1"/>
  <c r="AC20" i="1" s="1"/>
  <c r="Z19" i="1"/>
  <c r="AB19" i="1" s="1"/>
  <c r="AC19" i="1" s="1"/>
  <c r="Z18" i="1"/>
  <c r="AB18" i="1" s="1"/>
  <c r="AC18" i="1" s="1"/>
  <c r="Z17" i="1"/>
  <c r="AB17" i="1" s="1"/>
  <c r="AC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Jehová Yyd Vicente Marchán</author>
  </authors>
  <commentList>
    <comment ref="F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Jehová Yyd Vicente Marchán: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1. Físico
2. Químico
3. Eléctrico
4. Biológico
5. Mecánico
6. Influencia exterma
7. Psicosocial
8. Ergonómico
9. Locativos</t>
        </r>
      </text>
    </comment>
  </commentList>
</comments>
</file>

<file path=xl/sharedStrings.xml><?xml version="1.0" encoding="utf-8"?>
<sst xmlns="http://schemas.openxmlformats.org/spreadsheetml/2006/main" count="381" uniqueCount="178">
  <si>
    <t>CÓDIGO</t>
  </si>
  <si>
    <t>VERSIÓN</t>
  </si>
  <si>
    <t>EMPRESA:</t>
  </si>
  <si>
    <t>EVALUACIÓN</t>
  </si>
  <si>
    <t>NORMATIVA LEGAL</t>
  </si>
  <si>
    <t>RE-EVALUACIÓN</t>
  </si>
  <si>
    <t>ACTIVIDAD</t>
  </si>
  <si>
    <t>RIESGO ASOCIADO</t>
  </si>
  <si>
    <t>A (PERSONAS EXPUESTAS)</t>
  </si>
  <si>
    <t>B (PROCEDIMIENTOS EXISTENTES)</t>
  </si>
  <si>
    <t>C (CAPACITACIÓN)</t>
  </si>
  <si>
    <t>D (EXPOSICIÓN AL RIESGO)</t>
  </si>
  <si>
    <t>NIVEL DE PROBABILIDAD
(A+B+C+D)</t>
  </si>
  <si>
    <t>INDICE DE SEVERIDAD</t>
  </si>
  <si>
    <t>NIVEL DE RIESGO</t>
  </si>
  <si>
    <t>Eliminación</t>
  </si>
  <si>
    <t>Sustitución</t>
  </si>
  <si>
    <t>Controles de Ingeniería</t>
  </si>
  <si>
    <t>Señalización/Advertencias/
Controles Adm</t>
  </si>
  <si>
    <t>EPP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</si>
  <si>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Trabajo. </t>
  </si>
  <si>
    <t>Guardas de seguridad, Sistema y estaciones de aislamiento y bloqueo</t>
  </si>
  <si>
    <t>Ley N° 29783, Ley de Seguridad y Salud en el Trabajo, D.S. N°005-2012 TR Reglamento de Ley N° 29783, Ley N° 30222 Ley que modifica la Ley 29783, Ley de  Seguridad y Salud en el Trabajo, D.S. 006-2014-TR Moificatoris del Reglamento de Seguridad y Salud en el Trabajo.</t>
  </si>
  <si>
    <t>Ley N° 29783, Ley de Seguridad y Salud en el Trabajo, D.S. N°005-2012 TR Reglamento de Ley N° 29783, Ley N° 30222 Ley que modifica la Ley 29783, Ley de  Seguridad y Salud en el Trabajo, D.S. 006-2014-TR Moificatoris del Reglamento de Seguridad y Salud en el Trabajo, Decreto Supremo N° 085-2003-PCM.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</si>
  <si>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Trabajo, Decreto Supremo N° 085-2003-PCM, Resolución Ministerial N° 375-2008-TR Norma Básica de Ergonomía y de Procedimientos de Evaluación de Riesgo Disergonómico. </t>
  </si>
  <si>
    <t>MEDIDAS DE CONTROL DEL RIESGO / PROGRAMA DE SST</t>
  </si>
  <si>
    <t>Sistema de conección de puesta a tierra.</t>
  </si>
  <si>
    <t>-</t>
  </si>
  <si>
    <t xml:space="preserve"> Barandas de seguridad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</si>
  <si>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</si>
  <si>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</si>
  <si>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</si>
  <si>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</si>
  <si>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</si>
  <si>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</si>
  <si>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</si>
  <si>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</si>
  <si>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</si>
  <si>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</si>
  <si>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</si>
  <si>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</si>
  <si>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</si>
  <si>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</si>
  <si>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</si>
  <si>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</si>
  <si>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</si>
  <si>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</si>
  <si>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</si>
  <si>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</si>
  <si>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</si>
  <si>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</si>
  <si>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</si>
  <si>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</si>
  <si>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</si>
  <si>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</si>
  <si>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</si>
  <si>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</si>
  <si>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Moderado               9 - 16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</si>
  <si>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</si>
  <si>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</si>
  <si>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</si>
  <si>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</si>
  <si>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</si>
  <si>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</si>
  <si>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</si>
  <si>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</si>
  <si>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</si>
  <si>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&gt; 12</t>
  </si>
  <si>
    <t>Permanentemente</t>
  </si>
  <si>
    <t>Daño a la salud irreversible</t>
  </si>
  <si>
    <t>Elaborado por:</t>
  </si>
  <si>
    <t>Situación de emergencia.</t>
  </si>
  <si>
    <t>Incendios</t>
  </si>
  <si>
    <t>Contacto con fuego e inhalación de humo</t>
  </si>
  <si>
    <t>E</t>
  </si>
  <si>
    <t>INFLUENCIA EXTERNA</t>
  </si>
  <si>
    <t>S</t>
  </si>
  <si>
    <t>Ley 29783 - N° 005-2012-TR, Reglamento de Seguridad y Salud en el Trabajo.</t>
  </si>
  <si>
    <t>Para la  identificación de los peligros de una persona en gestación, con discapacidad y riesgo para la procreación se identificara atreves de asterisco en la columna de peligro de la matriz.
 *     Personal en Gestación
 **   Personal con Discapacidad
 *** Personal con Riesgo de Procreación</t>
  </si>
  <si>
    <t>Tolerable           
 5 - 8</t>
  </si>
  <si>
    <t>Moderado      
9 - 16</t>
  </si>
  <si>
    <t>Tolerable           
   5 - 8</t>
  </si>
  <si>
    <t xml:space="preserve">Importante
17 - 24                             </t>
  </si>
  <si>
    <t>Importante          
17 - 24</t>
  </si>
  <si>
    <t>Intolerable 
25 - 36</t>
  </si>
  <si>
    <t>Fecha de actualización</t>
  </si>
  <si>
    <t>PUESTO DE TRABAJO:</t>
  </si>
  <si>
    <t>PROCESO</t>
  </si>
  <si>
    <t>GENERO</t>
  </si>
  <si>
    <t>INDISTINTO</t>
  </si>
  <si>
    <t>IDENTIFICACIÓN DE PELIGROS Y EVALUACION DE RIESGOS</t>
  </si>
  <si>
    <t>TIPO DE ACTIVIDAD</t>
  </si>
  <si>
    <t>TIPO DE PELIGRO</t>
  </si>
  <si>
    <t>Tipo de riesgo 
S(Seguridad) / SO (Salud Ocupacional)</t>
  </si>
  <si>
    <t>Rutinaria (R), No Rutinaria (NR), Emergencia (E)</t>
  </si>
  <si>
    <t>R</t>
  </si>
  <si>
    <t>BIOLÓGICO</t>
  </si>
  <si>
    <t>SO</t>
  </si>
  <si>
    <t>FÍSICO</t>
  </si>
  <si>
    <t>MECÁNICO</t>
  </si>
  <si>
    <t>ELÉCTRICO</t>
  </si>
  <si>
    <t>ERGONÓMICO</t>
  </si>
  <si>
    <t>LOCATIVO</t>
  </si>
  <si>
    <t>NIVEL DE PROBABILIDAD X
SEVERIDAD</t>
  </si>
  <si>
    <t>NIVEL DE PROBABILIDAD X
INDICE DE SEVERIDAD</t>
  </si>
  <si>
    <t>NR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</si>
  <si>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</si>
  <si>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>MATRIZ DE IDENTIFICACIÓN DE PELIGROS, EVALUACIÓN DE RIESGOS Y CONTROL EN INDUSTRIAS DEL SHANUSI</t>
  </si>
  <si>
    <t>INDUSTRIAS DEL SHANUSI</t>
  </si>
  <si>
    <t xml:space="preserve">  Capacitación de Manejo y Uso de EPP, Capacitación en la Matriz IPERC, ATS y Permisos de Trabajo, Capacitación de RISST, Supervisión constante, Orden y Limpieza Periódica, señalización con letreros de seguridad.</t>
  </si>
  <si>
    <t>Capacitación de manejo y uso de EPP, Capacitación en la Matriz IPERC, Capacitación de RISST, Orden y Limpieza Periódica, señalización con letreros de seguridad, monitoreo ocupacional.</t>
  </si>
  <si>
    <t>Aislamiento térmico</t>
  </si>
  <si>
    <t xml:space="preserve">  Capacitación de Manejo y Uso de EPP, Capacitación en la Matriz IPERC, Capacitación de RISST, Supervisión constante, Orden y Limpieza Periódica, señalización con letreros de seguridad.</t>
  </si>
  <si>
    <t>Camisa, pantalón jean,  guantes de seguridad, protector auditivo, casco de seguridad, zapatos  de seguridad, lentes de seguridad.</t>
  </si>
  <si>
    <t>Capacitación de manejo y uso de EPP, Capacitación en la Matriz IPERC, Capacitación de RISST, Orden y Limpieza Periódica, señalización con letreros de seguridad, monitoreo ocupacional ( ergonómico e iluminación).</t>
  </si>
  <si>
    <t>Capacitación de manejo y uso de EPP, Capacitación en la Matriz IPERC, Capacitación de RISST, Orden y Limpieza Periódica, señalización con letreros de seguridad, monitoreo ocupacional ( ergonómico).</t>
  </si>
  <si>
    <t>Gabinete contra incendios, extintores.</t>
  </si>
  <si>
    <t>Señalización con letreros de seguridad, Capacitación de Manejo y Uso de EPP, Capacitación de IPERC, Plan de emergencia, Conformación de la brigada de emergencia. Simulacros de emergencia, capacitación a la brigada de emergencias, Capacitación en uso de extintores.</t>
  </si>
  <si>
    <t>Charla de 5 minutos, Capacitación del Procedimiento de uso correcto de EPP, Capacitación de IPERC, señalización con letreros de seguridad.</t>
  </si>
  <si>
    <t>Camisa, pantalón jean,  guantes de seguridad,  protector auditivo, casco de seguridad, zapatos de seguridad, lentes de seguridad.</t>
  </si>
  <si>
    <t>Señalización con letreros de seguridad, Capacitación de Manejo y Uso de EPP, Capacitación de IPERC, Plan de emergencia, Conformación de la brigada de emergencia. Simulacros de emergencia, capacitación a la brigada de emergencias, Bombero.</t>
  </si>
  <si>
    <t xml:space="preserve">  Capacitación de Manejo y Uso de EPP, Capacitación en la Matriz IPERC,Capacitación de RISST, Supervisión constante, Orden y Limpieza Periódica, señalización con letreros de seguridad.</t>
  </si>
  <si>
    <t>Radiación No Ionizantes (pantalla PC, celulares, otros)</t>
  </si>
  <si>
    <t>Pararrayos</t>
  </si>
  <si>
    <t>Capacitación de Manejo y Uso de EPP, Capacitación de IPERC, Plan de emergencia, Conformación de la brigada de emergencia. Simulacros de emergencia, capacitación a la brigada de emergencias.</t>
  </si>
  <si>
    <t>DESCRIPCIÓN DE PELIGRO / EVENTO PELIGROSO</t>
  </si>
  <si>
    <t xml:space="preserve">  Capacitación de Manejo y Uso de EPP, Capacitación en la Matriz IPERC, Capacitación de RISST, señalización con letreros de seguridad, monitoreo ocupacional.</t>
  </si>
  <si>
    <t>Maquinas/equipos en movimiento</t>
  </si>
  <si>
    <t>Exposición a equipos y herramientas en movimiento, atrapamientos</t>
  </si>
  <si>
    <t xml:space="preserve"> Plan de Vigilancia Prevención y Control COVID-19.
Capacitación sobre prevención y factores de riesgo de COVID-19.
Infografía de limpieza en equipos y ambientes de trabajo, señalización COVID-19.</t>
  </si>
  <si>
    <r>
      <t xml:space="preserve">CSST
</t>
    </r>
    <r>
      <rPr>
        <sz val="14"/>
        <rFont val="Arial Narrow"/>
        <family val="2"/>
      </rPr>
      <t>Jorge Luis Córdova Orozco</t>
    </r>
    <r>
      <rPr>
        <b/>
        <sz val="14"/>
        <rFont val="Arial Narrow"/>
        <family val="2"/>
      </rPr>
      <t xml:space="preserve">
(Presidente de CSST)</t>
    </r>
  </si>
  <si>
    <t>Revisado por:</t>
  </si>
  <si>
    <t>Aprobado por:</t>
  </si>
  <si>
    <t xml:space="preserve">Ley N° 29783, Ley de Seguridad y Salud en el Trabajo, D.S. N°005-2012 TR Reglamento de Ley N° 29783, Ley N° 30222 Ley que modifica la Ley 29783, Ley de  Seguridad y Salud en el Trabajo, D.S. 006-2014-TR Modificatorias del Reglamento de Seguridad y Salud en el Trabajo. </t>
  </si>
  <si>
    <t>Guantes dieléctricos tipo 00, casco de seguridad E.</t>
  </si>
  <si>
    <t>Zapatos de seguridad.</t>
  </si>
  <si>
    <t>Casco de seguridad.</t>
  </si>
  <si>
    <t>Lentes de seguridad.</t>
  </si>
  <si>
    <t>V: 00</t>
  </si>
  <si>
    <t>Todas las tareas</t>
  </si>
  <si>
    <t>Realización de actividades por personal gestante y en periodo de lactancia.(*)</t>
  </si>
  <si>
    <t>Exposición de mujeres embarazadas a actividades no adecuadas.</t>
  </si>
  <si>
    <t>Otros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</si>
  <si>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</si>
  <si>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* Evaluar cambio de puesto de trabajo.
* Realizar controles periódicos y seguimiento.</t>
  </si>
  <si>
    <t>Realización de actividades por trabajador en situación de discapacidad.(**)</t>
  </si>
  <si>
    <t>Exposición de actividades no adecuadas a personas en situación de discapacidad.</t>
  </si>
  <si>
    <t>Psicosocial</t>
  </si>
  <si>
    <t>SUPERVISOR DE CALIDAD</t>
  </si>
  <si>
    <t>CALIDAD</t>
  </si>
  <si>
    <t>IP-IDS-SST-021</t>
  </si>
  <si>
    <t xml:space="preserve">Dirigir y controlar la ejecución del plan de calidad establecido.
</t>
  </si>
  <si>
    <t>Supervisión e Inspección general de las labores de calidad en fábrica</t>
  </si>
  <si>
    <t>Uso de Motocicleta</t>
  </si>
  <si>
    <t>Golpes por vehículos, impactos con unidades y estructuras</t>
  </si>
  <si>
    <t>IMPORTANTE</t>
  </si>
  <si>
    <t>Respetar la prioridad de paso.
Respetar las señalizaciones de seguridad.
Inspección de motocicleta.</t>
  </si>
  <si>
    <t>Casco de moto</t>
  </si>
  <si>
    <t>MODERADO</t>
  </si>
  <si>
    <t>Señalización y demarcación de vías peatonales,  Desplazamiento por las lineas peatonales, Capacitación mapa de riesgos, Capacitación uso correcto y cuidado de EPP, Señaleticas de seguridad, Capacitación Política y RISST, Capacitación en IPERC, señales de seguridad</t>
  </si>
  <si>
    <t>Polo manga larga con cinta reflectiva, pantalón jeancasco, zapatos de seguridad.</t>
  </si>
  <si>
    <t>Señalización y demarcación de vías peatonales,  Desplazamiento por las lineas peatonales, Capacitación mapa de riesgos, Capacitación uso correcto y cuidado de EPP, Señaleticas de seguridad, Capacitación Política y RISST, Capacitación en IPERC.</t>
  </si>
  <si>
    <t>Polo manga larga con cinta reflectiva, pantalón jean, guantes,casco, zapatos de seguridad.</t>
  </si>
  <si>
    <t>Manipulación de RFF</t>
  </si>
  <si>
    <t>Exposición a incrustación de espina</t>
  </si>
  <si>
    <t>FISICO</t>
  </si>
  <si>
    <t xml:space="preserve">Ley N° 29783, Ley de Seguridad, Salud en el Trabajo, D.S. N°005-2012 TR Reglamento de Ley N° 29783, Ley N° 30222 Ley que modifica la Ley 29783, Ley de  Seguridad, Salud en el Trabajo, D.S. 006-2014-TR Modificatoria del Reglamento de Seguridad, Salud en el Trabajo, Resolución Ministerial N° 375-2008-TR Norma Básica de Ergonomía, de Procedimientos de Evaluación de Riesgo Disergonómico. </t>
  </si>
  <si>
    <t>Capacitación uso correcto y cuidado de EPP,  Capacitación IPERC, supervision constante</t>
  </si>
  <si>
    <t>Polo manga larga con cinta reflectiva, pantalón jean, casco,  guantes de seguridad, zapatos de seguridad.</t>
  </si>
  <si>
    <t>RFF Pesado</t>
  </si>
  <si>
    <t>ERGONOMICO</t>
  </si>
  <si>
    <t>Capacitación de levantamiento manual de carga, Capacitación uso correcto y cuidado de EPP, Capacitación Política y RISST, Capacitación en IPERC.</t>
  </si>
  <si>
    <t>Polo manga larga con cinta reflectiva, pantalón jean, casco ,  guantes zapatos de seguridad, lentes.</t>
  </si>
  <si>
    <t>Protector auditivo</t>
  </si>
  <si>
    <t>Inspección y Recojo de muestras de RFF en campo</t>
  </si>
  <si>
    <r>
      <t xml:space="preserve">Jefatura de Calidad
</t>
    </r>
    <r>
      <rPr>
        <sz val="16"/>
        <rFont val="Arial Narrow"/>
        <family val="2"/>
      </rPr>
      <t>Edinson Fernández Rodríguez</t>
    </r>
    <r>
      <rPr>
        <b/>
        <sz val="16"/>
        <rFont val="Arial Narrow"/>
        <family val="2"/>
      </rPr>
      <t xml:space="preserve">
(Supervisor de calidad)</t>
    </r>
  </si>
  <si>
    <t>Ley N° 29783, Ley de Seguridad y Salud en el Trabajo.
D.S. N°005-2012-TR Reglamento de Ley N° 29783.
RM N° 022-2024-MINSA, Aprueban la Directiva Administrativa N° 349-MINSA/DGIESP-2024, Directiva Administrativa que establece las disposiciones para la vigilancia, prevención y control de la salud de los trabajadores con riesgo de exposición a SARS-CoV-2.</t>
  </si>
  <si>
    <r>
      <t xml:space="preserve">Jefatura SST
</t>
    </r>
    <r>
      <rPr>
        <sz val="14"/>
        <rFont val="Arial Narrow"/>
        <family val="2"/>
      </rPr>
      <t>Katia Luz Romero Gómez</t>
    </r>
    <r>
      <rPr>
        <b/>
        <sz val="14"/>
        <rFont val="Arial Narrow"/>
        <family val="2"/>
      </rPr>
      <t xml:space="preserve">
(Coordinador SST)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</si>
</sst>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Arial Narrow"/>
      <family val="2"/>
    </font>
    <font>
      <b/>
      <sz val="18"/>
      <name val="Arial Narrow"/>
      <family val="2"/>
    </font>
    <font>
      <sz val="16"/>
      <color theme="1"/>
      <name val="Arial Narrow"/>
      <family val="2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  <font>
      <sz val="16"/>
      <color theme="1"/>
      <name val="Calibri"/>
      <family val="2"/>
      <scheme val="minor"/>
    </font>
    <font>
      <b/>
      <sz val="20"/>
      <color theme="1"/>
      <name val="Arial Narrow"/>
      <family val="2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0" fontId="9" fillId="9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2" borderId="4" xfId="0" applyFont="1" applyFill="1" applyBorder="1" applyAlignment="1">
      <alignment horizontal="center" vertical="center" textRotation="90" wrapText="1"/>
    </xf>
    <xf numFmtId="0" fontId="17" fillId="0" borderId="0" xfId="0" applyFont="1" applyAlignment="1">
      <alignment wrapText="1"/>
    </xf>
    <xf numFmtId="0" fontId="18" fillId="0" borderId="4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2" fontId="7" fillId="6" borderId="4" xfId="0" applyNumberFormat="1" applyFont="1" applyFill="1" applyBorder="1" applyAlignment="1">
      <alignment horizontal="center" vertical="center" wrapText="1"/>
    </xf>
    <xf numFmtId="2" fontId="7" fillId="4" borderId="4" xfId="0" applyNumberFormat="1" applyFont="1" applyFill="1" applyBorder="1" applyAlignment="1">
      <alignment horizontal="center" vertical="center" wrapText="1"/>
    </xf>
    <xf numFmtId="2" fontId="7" fillId="7" borderId="4" xfId="0" applyNumberFormat="1" applyFont="1" applyFill="1" applyBorder="1" applyAlignment="1">
      <alignment horizontal="center" vertical="center" wrapText="1"/>
    </xf>
    <xf numFmtId="2" fontId="18" fillId="7" borderId="4" xfId="0" applyNumberFormat="1" applyFont="1" applyFill="1" applyBorder="1" applyAlignment="1">
      <alignment horizontal="center" vertical="center" wrapText="1"/>
    </xf>
    <xf numFmtId="2" fontId="7" fillId="7" borderId="8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textRotation="90" wrapText="1"/>
    </xf>
    <xf numFmtId="0" fontId="11" fillId="0" borderId="8" xfId="0" applyFont="1" applyBorder="1" applyAlignment="1" applyProtection="1">
      <alignment horizontal="center" vertical="center" wrapText="1"/>
      <protection locked="0"/>
    </xf>
    <xf numFmtId="2" fontId="7" fillId="7" borderId="9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0" fillId="9" borderId="24" xfId="0" applyFont="1" applyFill="1" applyBorder="1" applyAlignment="1">
      <alignment horizontal="center" vertical="center" wrapText="1"/>
    </xf>
    <xf numFmtId="0" fontId="10" fillId="9" borderId="25" xfId="0" applyFont="1" applyFill="1" applyBorder="1" applyAlignment="1">
      <alignment horizontal="center" vertical="center" wrapText="1"/>
    </xf>
    <xf numFmtId="0" fontId="10" fillId="9" borderId="26" xfId="0" applyFont="1" applyFill="1" applyBorder="1" applyAlignment="1">
      <alignment horizontal="center" vertical="center" textRotation="90" wrapText="1"/>
    </xf>
    <xf numFmtId="0" fontId="10" fillId="9" borderId="25" xfId="0" applyFont="1" applyFill="1" applyBorder="1" applyAlignment="1">
      <alignment horizontal="center" vertical="center" textRotation="90" wrapText="1"/>
    </xf>
    <xf numFmtId="0" fontId="10" fillId="9" borderId="28" xfId="0" applyFont="1" applyFill="1" applyBorder="1" applyAlignment="1">
      <alignment horizontal="center" vertical="center" textRotation="90" wrapText="1"/>
    </xf>
    <xf numFmtId="2" fontId="7" fillId="6" borderId="14" xfId="0" applyNumberFormat="1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2" fontId="7" fillId="6" borderId="35" xfId="0" applyNumberFormat="1" applyFont="1" applyFill="1" applyBorder="1" applyAlignment="1">
      <alignment horizontal="center" vertical="center" wrapText="1"/>
    </xf>
    <xf numFmtId="2" fontId="7" fillId="4" borderId="14" xfId="0" applyNumberFormat="1" applyFont="1" applyFill="1" applyBorder="1" applyAlignment="1">
      <alignment horizontal="center" vertical="center" wrapText="1"/>
    </xf>
    <xf numFmtId="2" fontId="7" fillId="7" borderId="25" xfId="0" applyNumberFormat="1" applyFont="1" applyFill="1" applyBorder="1" applyAlignment="1">
      <alignment horizontal="center" vertical="center" wrapText="1"/>
    </xf>
    <xf numFmtId="2" fontId="7" fillId="4" borderId="28" xfId="0" applyNumberFormat="1" applyFont="1" applyFill="1" applyBorder="1" applyAlignment="1">
      <alignment horizontal="center" vertical="center" wrapText="1"/>
    </xf>
    <xf numFmtId="2" fontId="7" fillId="6" borderId="8" xfId="0" applyNumberFormat="1" applyFont="1" applyFill="1" applyBorder="1" applyAlignment="1">
      <alignment horizontal="center" vertical="center" wrapText="1"/>
    </xf>
    <xf numFmtId="2" fontId="7" fillId="4" borderId="36" xfId="0" applyNumberFormat="1" applyFont="1" applyFill="1" applyBorder="1" applyAlignment="1">
      <alignment horizontal="center" vertical="center" wrapText="1"/>
    </xf>
    <xf numFmtId="2" fontId="7" fillId="4" borderId="35" xfId="0" applyNumberFormat="1" applyFont="1" applyFill="1" applyBorder="1" applyAlignment="1">
      <alignment horizontal="center" vertical="center" wrapText="1"/>
    </xf>
    <xf numFmtId="2" fontId="18" fillId="4" borderId="14" xfId="0" applyNumberFormat="1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textRotation="90" wrapText="1"/>
    </xf>
    <xf numFmtId="2" fontId="7" fillId="11" borderId="4" xfId="0" applyNumberFormat="1" applyFont="1" applyFill="1" applyBorder="1" applyAlignment="1">
      <alignment horizontal="center" vertical="center" wrapText="1"/>
    </xf>
    <xf numFmtId="2" fontId="7" fillId="11" borderId="14" xfId="0" applyNumberFormat="1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4" fillId="2" borderId="0" xfId="0" applyFont="1" applyFill="1" applyAlignment="1">
      <alignment vertical="center" wrapText="1"/>
    </xf>
    <xf numFmtId="0" fontId="24" fillId="8" borderId="4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6" fillId="0" borderId="4" xfId="0" applyFont="1" applyBorder="1" applyAlignment="1">
      <alignment horizontal="center" vertical="center" wrapText="1"/>
    </xf>
    <xf numFmtId="17" fontId="23" fillId="0" borderId="0" xfId="0" applyNumberFormat="1" applyFont="1" applyAlignment="1">
      <alignment wrapText="1"/>
    </xf>
    <xf numFmtId="14" fontId="18" fillId="0" borderId="1" xfId="0" applyNumberFormat="1" applyFont="1" applyBorder="1" applyAlignment="1">
      <alignment horizontal="center" vertical="center" wrapText="1"/>
    </xf>
    <xf numFmtId="14" fontId="18" fillId="0" borderId="2" xfId="0" applyNumberFormat="1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14" fontId="18" fillId="0" borderId="5" xfId="0" applyNumberFormat="1" applyFont="1" applyBorder="1" applyAlignment="1">
      <alignment horizontal="center" vertical="center" wrapText="1"/>
    </xf>
    <xf numFmtId="14" fontId="18" fillId="0" borderId="6" xfId="0" applyNumberFormat="1" applyFont="1" applyBorder="1" applyAlignment="1">
      <alignment horizontal="center"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textRotation="90" wrapText="1"/>
    </xf>
    <xf numFmtId="0" fontId="9" fillId="9" borderId="27" xfId="0" applyFont="1" applyFill="1" applyBorder="1" applyAlignment="1">
      <alignment horizontal="center" vertical="center" textRotation="90" wrapText="1"/>
    </xf>
    <xf numFmtId="0" fontId="10" fillId="9" borderId="11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textRotation="90" wrapText="1"/>
    </xf>
    <xf numFmtId="0" fontId="10" fillId="9" borderId="27" xfId="0" applyFont="1" applyFill="1" applyBorder="1" applyAlignment="1">
      <alignment horizontal="center" vertical="center" textRotation="90" wrapText="1"/>
    </xf>
    <xf numFmtId="0" fontId="26" fillId="0" borderId="11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25" fillId="8" borderId="8" xfId="0" applyFont="1" applyFill="1" applyBorder="1" applyAlignment="1">
      <alignment horizontal="center" vertical="center" textRotation="90" wrapText="1"/>
    </xf>
    <xf numFmtId="0" fontId="25" fillId="8" borderId="9" xfId="0" applyFont="1" applyFill="1" applyBorder="1" applyAlignment="1">
      <alignment horizontal="center" vertical="center" textRotation="90" wrapText="1"/>
    </xf>
    <xf numFmtId="0" fontId="25" fillId="8" borderId="10" xfId="0" applyFont="1" applyFill="1" applyBorder="1" applyAlignment="1">
      <alignment horizontal="center" vertical="center" textRotation="90" wrapText="1"/>
    </xf>
    <xf numFmtId="0" fontId="26" fillId="0" borderId="8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49" fontId="26" fillId="0" borderId="8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0" fillId="9" borderId="23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0" fontId="25" fillId="7" borderId="8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5" fillId="7" borderId="3" xfId="0" applyFont="1" applyFill="1" applyBorder="1" applyAlignment="1">
      <alignment horizontal="center" vertical="center" wrapText="1"/>
    </xf>
    <xf numFmtId="0" fontId="25" fillId="7" borderId="5" xfId="0" applyFont="1" applyFill="1" applyBorder="1" applyAlignment="1">
      <alignment horizontal="center" vertical="center" wrapText="1"/>
    </xf>
    <xf numFmtId="0" fontId="25" fillId="7" borderId="7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0" fontId="25" fillId="4" borderId="10" xfId="0" applyFont="1" applyFill="1" applyBorder="1" applyAlignment="1">
      <alignment horizontal="center" vertical="center" wrapText="1"/>
    </xf>
    <xf numFmtId="0" fontId="24" fillId="9" borderId="8" xfId="0" applyFont="1" applyFill="1" applyBorder="1" applyAlignment="1">
      <alignment horizontal="center" vertical="center" wrapText="1"/>
    </xf>
    <xf numFmtId="0" fontId="24" fillId="9" borderId="1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3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9" fillId="10" borderId="12" xfId="0" applyFont="1" applyFill="1" applyBorder="1" applyAlignment="1">
      <alignment horizontal="left" vertical="center"/>
    </xf>
    <xf numFmtId="0" fontId="19" fillId="10" borderId="13" xfId="0" applyFont="1" applyFill="1" applyBorder="1" applyAlignment="1">
      <alignment horizontal="left" vertical="center"/>
    </xf>
    <xf numFmtId="0" fontId="21" fillId="10" borderId="4" xfId="0" applyFont="1" applyFill="1" applyBorder="1" applyAlignment="1">
      <alignment horizontal="center" vertical="center"/>
    </xf>
    <xf numFmtId="0" fontId="19" fillId="10" borderId="11" xfId="0" applyFont="1" applyFill="1" applyBorder="1" applyAlignment="1">
      <alignment horizontal="center" vertical="center"/>
    </xf>
    <xf numFmtId="0" fontId="19" fillId="10" borderId="12" xfId="0" applyFont="1" applyFill="1" applyBorder="1" applyAlignment="1">
      <alignment horizontal="center" vertical="center"/>
    </xf>
    <xf numFmtId="0" fontId="19" fillId="10" borderId="1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25" xfId="0" applyFont="1" applyBorder="1" applyAlignment="1">
      <alignment horizontal="center" vertical="center" textRotation="90" wrapText="1"/>
    </xf>
    <xf numFmtId="0" fontId="7" fillId="0" borderId="25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4" fillId="8" borderId="8" xfId="0" applyFont="1" applyFill="1" applyBorder="1" applyAlignment="1">
      <alignment horizontal="center" vertical="center" wrapText="1"/>
    </xf>
    <xf numFmtId="0" fontId="24" fillId="8" borderId="10" xfId="0" applyFont="1" applyFill="1" applyBorder="1" applyAlignment="1">
      <alignment horizontal="center" vertical="center" wrapText="1"/>
    </xf>
    <xf numFmtId="0" fontId="24" fillId="8" borderId="11" xfId="0" applyFont="1" applyFill="1" applyBorder="1" applyAlignment="1">
      <alignment horizontal="center" vertical="center" wrapText="1"/>
    </xf>
    <xf numFmtId="0" fontId="24" fillId="8" borderId="12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508000</xdr:colOff>
      <xdr:row>0</xdr:row>
      <xdr:rowOff>15875</xdr:rowOff>
    </xdr:from>
    <xdr:ext cx="1619250" cy="654065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/>
      </xdr:blipFill>
      <xdr:spPr>
        <a:xfrm>
          <a:off x="508000" y="15875"/>
          <a:ext cx="1619250" cy="654065"/>
        </a:xfrm>
        <a:prstGeom prst="rect">
          <a:avLst/>
        </a:prstGeom>
      </xdr:spPr>
    </xdr:pic>
    <xdr:clientData/>
  </xdr:oneCellAnchor>
  <xdr:twoCellAnchor editAs="oneCell">
    <xdr:from>
      <xdr:col>18</xdr:col>
      <xdr:colOff>742950</xdr:colOff>
      <xdr:row>53</xdr:row>
      <xdr:rowOff>419100</xdr:rowOff>
    </xdr:from>
    <xdr:to>
      <xdr:col>19</xdr:col>
      <xdr:colOff>1887007</xdr:colOff>
      <xdr:row>53</xdr:row>
      <xdr:rowOff>1746900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31450" y="38023800"/>
          <a:ext cx="2687108" cy="1327800"/>
        </a:xfrm>
        <a:prstGeom prst="rect">
          <a:avLst/>
        </a:prstGeom>
      </xdr:spPr>
    </xdr:pic>
    <xdr:clientData/>
  </xdr:twoCellAnchor>
  <xdr:twoCellAnchor editAs="oneCell">
    <xdr:from>
      <xdr:col>4</xdr:col>
      <xdr:colOff>79375</xdr:colOff>
      <xdr:row>53</xdr:row>
      <xdr:rowOff>129093</xdr:rowOff>
    </xdr:from>
    <xdr:to>
      <xdr:col>10</xdr:col>
      <xdr:colOff>207141</xdr:colOff>
      <xdr:row>53</xdr:row>
      <xdr:rowOff>1904998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7375" y="54437468"/>
          <a:ext cx="4694474" cy="1775905"/>
        </a:xfrm>
        <a:prstGeom prst="rect">
          <a:avLst/>
        </a:prstGeom>
      </xdr:spPr>
    </xdr:pic>
    <xdr:clientData/>
  </xdr:twoCellAnchor>
  <xdr:twoCellAnchor>
    <xdr:from>
      <xdr:col>15</xdr:col>
      <xdr:colOff>825500</xdr:colOff>
      <xdr:row>53</xdr:row>
      <xdr:rowOff>148167</xdr:rowOff>
    </xdr:from>
    <xdr:to>
      <xdr:col>15</xdr:col>
      <xdr:colOff>5207000</xdr:colOff>
      <xdr:row>53</xdr:row>
      <xdr:rowOff>1911309</xdr:rowOff>
    </xdr:to>
    <xdr:pic>
      <xdr:nvPicPr>
        <xdr:cNvPr id="7" name="Imagen 6" descr="WhatsApp Image 2023-06-14 at 1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719"/>
        <a:stretch/>
      </xdr:blipFill>
      <xdr:spPr bwMode="auto">
        <a:xfrm>
          <a:off x="16742833" y="72771000"/>
          <a:ext cx="4381500" cy="1763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IPERC\CALIDAD\IPERC_CALIDAD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ENOVO\Desktop\IPERC\24-IPER-MTTO-Mantenimiento%20Mec&#225;ni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SI</v>
          </cell>
        </row>
        <row r="3">
          <cell r="D3" t="str">
            <v>NO</v>
          </cell>
        </row>
      </sheetData>
      <sheetData sheetId="4" refreshError="1"/>
      <sheetData sheetId="5">
        <row r="2">
          <cell r="D2" t="str">
            <v xml:space="preserve">Código: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JEFE DE CALIDAD Y LABORATORIO"/>
      <sheetName val="SUPERVISOR DE CALIDAD"/>
      <sheetName val="INSPECTOR DE ENVASES E INSUMOS"/>
      <sheetName val="ANALISTA DE CALIDAD"/>
      <sheetName val="AUXILIAR DE CALIDAD"/>
      <sheetName val="AUXILIAR CALIDAD M. PRIMA"/>
    </sheetNames>
    <sheetDataSet>
      <sheetData sheetId="0"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  <cell r="E7" t="str">
            <v>BASE LEGAL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  <cell r="E8">
            <v>0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  <cell r="E9">
            <v>0</v>
          </cell>
        </row>
        <row r="10">
          <cell r="B10">
            <v>103</v>
          </cell>
          <cell r="C10" t="str">
            <v>Infraestructura inadecuada (techos bajos, área reducida, falta de puerta de emergencia, falta de acceso, etc)</v>
          </cell>
          <cell r="D10" t="str">
            <v>Caída al mismo nivel, golpes, contusiones.</v>
          </cell>
          <cell r="E10" t="str">
            <v>Ley N° 29783, Ley de Seguridad y Salud en el Trabajo
D.S. N°005-2012 TR Reglamento de Ley N° 29783.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  <cell r="E11">
            <v>0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  <cell r="E12">
            <v>0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  <cell r="E13">
            <v>0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  <cell r="E14">
            <v>0</v>
          </cell>
        </row>
        <row r="15">
          <cell r="B15">
            <v>108</v>
          </cell>
          <cell r="C15" t="str">
            <v>Trabajos en techos defectuosos</v>
          </cell>
          <cell r="D15" t="str">
            <v>Caídas a distinto nivel, golpes, fracturas, daño osteo muscular, muerte.</v>
          </cell>
          <cell r="E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  <cell r="E16" t="str">
            <v>Ley N° 29783, Ley de Seguridad y Salud en el Trabajo
D.S. N°005-2012 TR Reglamento de Ley N° 29783.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  <cell r="E17">
            <v>0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  <cell r="E18">
            <v>0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  <cell r="E19">
            <v>0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  <cell r="E20" t="str">
            <v>Ley N° 29783, Ley de Seguridad y Salud en el Trabajo
D.S. N°005-2012 TR Reglamento de Ley N° 29783.</v>
          </cell>
        </row>
        <row r="21">
          <cell r="B21">
            <v>114</v>
          </cell>
          <cell r="C21" t="str">
            <v>Fallas mecánicas y estructurales de equipos de izaje</v>
          </cell>
          <cell r="D21" t="str">
            <v>Caída de objetos/estructuras del equipo de izaje, caídas de personal, golpes, aplastamiento, fracturas, muerte.</v>
          </cell>
          <cell r="E21">
            <v>0</v>
          </cell>
        </row>
        <row r="22">
          <cell r="B22">
            <v>115</v>
          </cell>
          <cell r="C22" t="str">
            <v>Fallas mecánicas en máquinas y equipos</v>
          </cell>
          <cell r="D22" t="str">
            <v>Contacto con  maquinas y equipos en movimiento,cortes, golpes,fracturas,muerte.</v>
          </cell>
          <cell r="E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  <cell r="E23">
            <v>0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  <cell r="E24" t="str">
            <v>Ley N° 29783, Ley de Seguridad y Salud en el Trabajo
D.S. N°005-2012 TR Reglamento de Ley N° 29783.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  <cell r="E25">
            <v>0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  <cell r="E26" t="str">
            <v>Ley N° 29783, Ley de Seguridad y Salud en el Trabajo
D.S. N°005-2012 TR Reglamento de Ley N° 29783.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  <cell r="E27" t="str">
            <v>Ley N° 29783, Ley de Seguridad y Salud en el Trabajo
D.S. N°005-2012 TR Reglamento de Ley N° 29783.</v>
          </cell>
        </row>
        <row r="28">
          <cell r="B28">
            <v>203</v>
          </cell>
          <cell r="C28" t="str">
            <v>Vías/ pistas en mal estado</v>
          </cell>
          <cell r="D28" t="str">
            <v>Colisión, atropello, volcadura.</v>
          </cell>
          <cell r="E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  <cell r="E29">
            <v>0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  <cell r="E30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  <cell r="E31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  <cell r="E32">
            <v>0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  <cell r="E33">
            <v>0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  <cell r="E34">
            <v>0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  <cell r="E35">
            <v>0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  <cell r="E36">
            <v>0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  <cell r="E37">
            <v>0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  <cell r="E38">
            <v>0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  <cell r="E39">
            <v>0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  <cell r="E40">
            <v>0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  <cell r="E41">
            <v>0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  <cell r="E42">
            <v>0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  <cell r="E43">
            <v>0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  <cell r="E44">
            <v>0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  <cell r="E45">
            <v>0</v>
          </cell>
        </row>
        <row r="46">
          <cell r="B46">
            <v>313</v>
          </cell>
          <cell r="C46" t="str">
            <v>Fallas mecánicas en vehículos y equipos</v>
          </cell>
          <cell r="D46" t="str">
            <v>Colisión, atropello, volcadura</v>
          </cell>
          <cell r="E4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  <cell r="E47">
            <v>0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  <cell r="E48">
            <v>0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  <cell r="E49">
            <v>0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  <cell r="E50">
            <v>0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  <cell r="E51">
            <v>0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  <cell r="E52">
            <v>0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  <cell r="E53">
            <v>0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  <cell r="E54">
            <v>0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  <cell r="E55">
            <v>0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  <cell r="E5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  <cell r="E57">
            <v>0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  <cell r="E58">
            <v>0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  <cell r="E59">
            <v>0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  <cell r="E60">
            <v>0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  <cell r="E61">
            <v>0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  <cell r="E62">
            <v>0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  <cell r="E63">
            <v>0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  <cell r="E64">
            <v>0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  <cell r="E65">
            <v>0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  <cell r="E66">
            <v>0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  <cell r="E67">
            <v>0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  <cell r="E68">
            <v>0</v>
          </cell>
        </row>
        <row r="69">
          <cell r="B69">
            <v>500</v>
          </cell>
          <cell r="C69" t="str">
            <v>Líneas eléctricas/Puntos energizados en Baja Tensión.</v>
          </cell>
          <cell r="D69" t="str">
            <v>Contacto con energía eléctrica en baja tensión, electrización, paro respiratorio, paro circulatorio, shock eléctrico, asfixia</v>
          </cell>
          <cell r="E69">
            <v>0</v>
          </cell>
        </row>
        <row r="70">
          <cell r="B70">
            <v>501</v>
          </cell>
          <cell r="C70" t="str">
            <v>Líneas eléctricas/Puntos energizados en Media Tensión.</v>
          </cell>
          <cell r="D70" t="str">
            <v>Contacto con energía eléctrica en media tensión, electrización, electrocución</v>
          </cell>
          <cell r="E70">
            <v>0</v>
          </cell>
        </row>
        <row r="71">
          <cell r="B71">
            <v>502</v>
          </cell>
          <cell r="C71" t="str">
            <v xml:space="preserve">Líneas eléctricas/Puntos energizados en Alta Tensión. </v>
          </cell>
          <cell r="D71" t="str">
            <v>Contacto con energía eléctrica en alta tensión, electrocución.</v>
          </cell>
          <cell r="E71">
            <v>0</v>
          </cell>
        </row>
        <row r="72">
          <cell r="B72">
            <v>503</v>
          </cell>
          <cell r="C72" t="str">
            <v>Uso de herramientas eléctricas</v>
          </cell>
          <cell r="D72" t="str">
            <v>Contacto con energía eléctrica en baja tensión, electrización, incendio</v>
          </cell>
          <cell r="E72">
            <v>0</v>
          </cell>
        </row>
        <row r="73">
          <cell r="B73">
            <v>504</v>
          </cell>
          <cell r="C73" t="str">
            <v>Energía eléctrica estática acumulada</v>
          </cell>
          <cell r="D73" t="str">
            <v>Contacto con energía eléctrica estática, descarga eléctrica, calambres, explosión, incendios, muerte.</v>
          </cell>
          <cell r="E73">
            <v>0</v>
          </cell>
        </row>
        <row r="74">
          <cell r="B74">
            <v>505</v>
          </cell>
          <cell r="C74" t="str">
            <v>Fallas Eléctricas de equipos</v>
          </cell>
          <cell r="D74" t="str">
            <v>Contacto con energía eléctrica, electrización, electrocución, incendio.</v>
          </cell>
          <cell r="E74">
            <v>0</v>
          </cell>
        </row>
        <row r="75">
          <cell r="B75">
            <v>506</v>
          </cell>
          <cell r="C75" t="str">
            <v>Energía eléctrica</v>
          </cell>
          <cell r="D75" t="str">
            <v>Contacto con energía eléctrica, electrización, electrocución, incendio.</v>
          </cell>
          <cell r="E75">
            <v>0</v>
          </cell>
        </row>
        <row r="76">
          <cell r="B76">
            <v>600</v>
          </cell>
          <cell r="C76" t="str">
            <v>Fluidos o sustancias calientes</v>
          </cell>
          <cell r="D76" t="str">
            <v>Quemaduras de primer, segundo y tercer grado.</v>
          </cell>
          <cell r="E76">
            <v>0</v>
          </cell>
        </row>
        <row r="77">
          <cell r="B77">
            <v>601</v>
          </cell>
          <cell r="C77" t="str">
            <v>Arco eléctrico</v>
          </cell>
          <cell r="D77" t="str">
            <v>Exposición a arco eléctrico, lesiones a la vista, qumaduras</v>
          </cell>
          <cell r="E7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78">
          <cell r="B78">
            <v>602</v>
          </cell>
          <cell r="C78" t="str">
            <v>Ambientes con altas temperaturas</v>
          </cell>
          <cell r="D78" t="str">
            <v>Exposición a ambientes con altas temperaturas estrés térmico</v>
          </cell>
          <cell r="E78" t="str">
            <v>Ley N° 29783, Ley de Seguridad y Salud en el Trabajo
D.S. N°005-2012 TR Reglamento de Ley N° 29783.</v>
          </cell>
        </row>
        <row r="79">
          <cell r="B79">
            <v>603</v>
          </cell>
          <cell r="C79" t="str">
            <v>Cambios bruscos de temperatura</v>
          </cell>
          <cell r="D79" t="str">
            <v>Exposición a cambios bruscos de temperatura, afecciones respiratorias, descompensación térmica corporal</v>
          </cell>
          <cell r="E79">
            <v>0</v>
          </cell>
        </row>
        <row r="80">
          <cell r="B80">
            <v>604</v>
          </cell>
          <cell r="C80" t="str">
            <v>Radiación UV</v>
          </cell>
          <cell r="D80" t="str">
            <v>Exposición a radiación UV, enfermedades de la piel, lesiones a la vista</v>
          </cell>
          <cell r="E80">
            <v>0</v>
          </cell>
        </row>
        <row r="81">
          <cell r="B81">
            <v>605</v>
          </cell>
          <cell r="C81" t="str">
            <v>Radiación IR</v>
          </cell>
          <cell r="D81" t="str">
            <v>Exposición a radiación IR, daños al sistema hematopoyético, aparato digestivo, piel, sistema reproductor, ojos, sistema cardiovascular, urinario, nervioso central e hígado.</v>
          </cell>
          <cell r="E81">
            <v>0</v>
          </cell>
        </row>
        <row r="82">
          <cell r="B82">
            <v>606</v>
          </cell>
          <cell r="C82" t="str">
            <v>Campos electromagnéticos</v>
          </cell>
          <cell r="D82" t="str">
            <v>Exposición a campos electromagnéticos</v>
          </cell>
          <cell r="E82">
            <v>0</v>
          </cell>
        </row>
        <row r="83">
          <cell r="B83">
            <v>607</v>
          </cell>
          <cell r="C83" t="str">
            <v>Materiales, equipos y/o herramientas calientes</v>
          </cell>
          <cell r="D83" t="str">
            <v>Contacto con superficies calientes, quemaduras.</v>
          </cell>
          <cell r="E83">
            <v>0</v>
          </cell>
        </row>
        <row r="84">
          <cell r="B84">
            <v>608</v>
          </cell>
          <cell r="C84" t="str">
            <v>Radiación No Ionizantes (pantalla PC, soldadura, celulares, otros)</v>
          </cell>
          <cell r="D84" t="str">
            <v>Exposición a radiación no ionizante, lesiones a la vista, fatiga visual</v>
          </cell>
          <cell r="E84">
            <v>0</v>
          </cell>
        </row>
        <row r="85">
          <cell r="B85">
            <v>609</v>
          </cell>
          <cell r="C85" t="str">
            <v>Trabajos permanente con agua</v>
          </cell>
          <cell r="D85" t="str">
            <v>Resfríos, daños a la salud.</v>
          </cell>
          <cell r="E85">
            <v>0</v>
          </cell>
        </row>
        <row r="86">
          <cell r="B86">
            <v>610</v>
          </cell>
          <cell r="C86" t="str">
            <v>Vapor de agua</v>
          </cell>
          <cell r="D86" t="str">
            <v>Inhalación de vapor de agua, quemaduras de primer, segundo y tercer grado.</v>
          </cell>
          <cell r="E86" t="str">
            <v>Ley N° 29783, Ley de Seguridad y Salud en el Trabajo
D.S. N°005-2012 TR Reglamento de Ley N° 29783
42-F Reglamento de Seguridad Industrial.</v>
          </cell>
        </row>
        <row r="87">
          <cell r="B87">
            <v>700</v>
          </cell>
          <cell r="C87" t="str">
            <v>Iluminación excesiva (deslumbramiento)</v>
          </cell>
          <cell r="D87" t="str">
            <v>Deslumbramientos por exposición a niveles altos de iluminación, lesiones a la vista</v>
          </cell>
          <cell r="E87" t="str">
            <v>Ley N° 29783, Ley de Seguridad y Salud en el Trabajo
D.S. N°005-2012 TR Reglamento de Ley N° 29783
42-F Reglamento de Seguridad Industrial.</v>
          </cell>
        </row>
        <row r="88">
          <cell r="B88">
            <v>701</v>
          </cell>
          <cell r="C88" t="str">
            <v>Iluminación deficiente (penumbra)</v>
          </cell>
          <cell r="D88" t="str">
            <v>Exposición a niveles bajos de iluminación, caída a nivel y desnivel, contacto con objetos o energías, contusiones</v>
          </cell>
          <cell r="E88" t="str">
            <v>Ley N° 29783, Ley de Seguridad y Salud en el Trabajo
D.S. N°005-2012 TR Reglamento de Ley N° 29783
42-F Reglamento de Seguridad Industrial.</v>
          </cell>
        </row>
        <row r="89">
          <cell r="B89">
            <v>800</v>
          </cell>
          <cell r="C89" t="str">
            <v>Ruido debido a máquinas o equipos</v>
          </cell>
          <cell r="D89" t="str">
            <v>Exposición continua al ruido, hipoacusia, tensión muscular, estrés, falta de concentración.</v>
          </cell>
          <cell r="E89" t="str">
            <v>Ley N° 29783, Ley de Seguridad y Salud en el Trabajo
D.S. N°005-2012 TR Reglamento de Ley N° 29783
42-F Reglamento de Seguridad Industrial.</v>
          </cell>
        </row>
        <row r="90">
          <cell r="B90">
            <v>801</v>
          </cell>
          <cell r="C90" t="str">
            <v xml:space="preserve">Ruidos debido a trabajos con herramientas/ objetos varios </v>
          </cell>
          <cell r="D90" t="str">
            <v>Exposición a ruido, sordera, estrés.</v>
          </cell>
          <cell r="E90" t="str">
            <v>Ley N° 29783, Ley de Seguridad y Salud en el Trabajo
D.S. N°005-2012 TR Reglamento de Ley N° 29783
42-F Reglamento de Seguridad Industrial.</v>
          </cell>
        </row>
        <row r="91">
          <cell r="B91">
            <v>802</v>
          </cell>
          <cell r="C91" t="str">
            <v>Vibración debido a máquinas o equipos</v>
          </cell>
          <cell r="D91" t="str">
            <v>Exposición a vibraciones, transtornos neurovasculares, lesiones a la columna y raquídeas.</v>
          </cell>
          <cell r="E91" t="str">
            <v>Ley N° 29783, Ley de Seguridad y Salud en el Trabajo
D.S. N°005-2012 TR Reglamento de Ley N° 29783
42-F Reglamento de Seguridad Industrial.</v>
          </cell>
        </row>
        <row r="92">
          <cell r="B92">
            <v>900</v>
          </cell>
          <cell r="C92" t="str">
            <v>Olores desagradables</v>
          </cell>
          <cell r="D92" t="str">
            <v>Inhalación de olores desagradables, náuseas, dolor de cabeza</v>
          </cell>
          <cell r="E92" t="str">
            <v>Ley N° 29783, Ley de Seguridad y Salud en el Trabajo
D.S. N°005-2012 TR Reglamento de Ley N° 29783.</v>
          </cell>
        </row>
        <row r="93">
          <cell r="B93">
            <v>901</v>
          </cell>
          <cell r="C93" t="str">
            <v>Agentes patógenos en aire, suelo o agua</v>
          </cell>
          <cell r="D93" t="str">
            <v>Exposición a agentes patógenos en aire, suelo o agua, enfermedades respiratorias y gastrointestinales.</v>
          </cell>
          <cell r="E93" t="str">
            <v>Ley N° 29783, Ley de Seguridad y Salud en el Trabajo
D.S. N°005-2012 TR Reglamento de Ley N° 29783.</v>
          </cell>
        </row>
        <row r="94">
          <cell r="B94">
            <v>902</v>
          </cell>
          <cell r="C94" t="str">
            <v>Sanitarios en campo/Servicios Higiénicos</v>
          </cell>
          <cell r="D94" t="str">
            <v>Exposición a agentes patógenos en aire, suelo o agua,  daños a la salud</v>
          </cell>
          <cell r="E94">
            <v>0</v>
          </cell>
        </row>
        <row r="95">
          <cell r="B95">
            <v>903</v>
          </cell>
          <cell r="C95" t="str">
            <v>Manipulación de residuos y desperdicios</v>
          </cell>
          <cell r="D95" t="str">
            <v>Exposición a agentes patógenos, enfermedades respiratorias y de la piel</v>
          </cell>
          <cell r="E95">
            <v>0</v>
          </cell>
        </row>
        <row r="96">
          <cell r="B96">
            <v>904</v>
          </cell>
          <cell r="C96" t="str">
            <v>Presencia de vectores (parásitos, roedores)</v>
          </cell>
          <cell r="D96" t="str">
            <v>Exposición a agentes patógenos, infecciones, daños a la salud</v>
          </cell>
          <cell r="E96">
            <v>0</v>
          </cell>
        </row>
        <row r="97">
          <cell r="B97">
            <v>905</v>
          </cell>
          <cell r="C97" t="str">
            <v>Manipulación de plantas o vegetación</v>
          </cell>
          <cell r="D97" t="str">
            <v>Exposición a agentes patógenos</v>
          </cell>
          <cell r="E97">
            <v>0</v>
          </cell>
        </row>
        <row r="98">
          <cell r="B98">
            <v>906</v>
          </cell>
          <cell r="C98" t="str">
            <v>Animales como insectos, arácnidos, mamíferos y reptiles</v>
          </cell>
          <cell r="D98" t="str">
            <v>Exposición a Picadura/ Mordedura, infecciones, amputaciones</v>
          </cell>
          <cell r="E98">
            <v>0</v>
          </cell>
        </row>
        <row r="99">
          <cell r="B99">
            <v>907</v>
          </cell>
          <cell r="C99" t="str">
            <v>Material quirúrgico contaminado</v>
          </cell>
          <cell r="D99" t="str">
            <v>Exposición a agentes patógenos, contagio de enfermedades</v>
          </cell>
          <cell r="E99">
            <v>0</v>
          </cell>
        </row>
        <row r="100">
          <cell r="B100">
            <v>908</v>
          </cell>
          <cell r="C100" t="str">
            <v>Agente biológico COVID19</v>
          </cell>
          <cell r="D100" t="str">
            <v>Exposición a agentes biológicos como virus SARS, COV-2 (contacto directo entre personas, objetos contaminados), Enfermedad COVID19, Infección Respiratoria Aguda (IRA) de leve a grave que puede ocasionar enfermedad pulmonar crónica, neumonía o muerte, Trabajar sin usar elemetos de protección personal, Usar equipos de forma insegura por falta de conocimiento, No realizar el lavado de manos, No autocuidado de ambientes externos a la empresa, No adopción de incapacidad médica.</v>
          </cell>
          <cell r="E100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1">
          <cell r="B101">
            <v>1000</v>
          </cell>
          <cell r="C101" t="str">
            <v>Uso de herramientas manuales</v>
          </cell>
          <cell r="D101" t="str">
            <v>Esfuerzo por uso de herramientas, lesiones musculares</v>
          </cell>
          <cell r="E101">
            <v>0</v>
          </cell>
        </row>
        <row r="102">
          <cell r="B102">
            <v>1002</v>
          </cell>
          <cell r="C102" t="str">
            <v>Objetos pesados</v>
          </cell>
          <cell r="D102" t="str">
            <v>Carga o movimiento de materiales o equipos, sobreesfuerzo, lesiones musculares, hernias</v>
          </cell>
          <cell r="E102">
            <v>0</v>
          </cell>
        </row>
        <row r="103">
          <cell r="B103">
            <v>1003</v>
          </cell>
          <cell r="C103" t="str">
            <v>Movimientos repetitivos</v>
          </cell>
          <cell r="D103" t="str">
            <v>Lesiones de músculos, nervios, ligamentos y tendones</v>
          </cell>
          <cell r="E103">
            <v>0</v>
          </cell>
        </row>
        <row r="104">
          <cell r="B104">
            <v>1004</v>
          </cell>
          <cell r="C104" t="str">
            <v>Movimientos bruscos</v>
          </cell>
          <cell r="D104" t="str">
            <v>Estirones, lesiones musculares</v>
          </cell>
          <cell r="E104">
            <v>0</v>
          </cell>
        </row>
        <row r="105">
          <cell r="B105">
            <v>1005</v>
          </cell>
          <cell r="C105" t="str">
            <v>Uso de teclado, pantalla de PC, laptop, mouse del computador</v>
          </cell>
          <cell r="D105" t="str">
            <v>Exposición a movimientos repetitivos, lesiones a la vista y  manos</v>
          </cell>
          <cell r="E105">
            <v>0</v>
          </cell>
        </row>
        <row r="106">
          <cell r="B106">
            <v>1006</v>
          </cell>
          <cell r="C106" t="str">
            <v>Realización de actividades por mujeres embarazadas</v>
          </cell>
          <cell r="D106" t="str">
            <v>Exposición de mujeres embarazadas  a actividades no adecuadas, daños al feto</v>
          </cell>
          <cell r="E106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7">
          <cell r="B107">
            <v>1007</v>
          </cell>
          <cell r="C107" t="str">
            <v>Realización de actividades por personas con discapacidad</v>
          </cell>
          <cell r="D107" t="str">
            <v>Exposición de personas con discapacidad a actividades no adecuadas, golpes</v>
          </cell>
          <cell r="E10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8">
          <cell r="B108">
            <v>1008</v>
          </cell>
          <cell r="C108" t="str">
            <v>Mobiliario no adecuado</v>
          </cell>
          <cell r="D108" t="str">
            <v>Posturas inadecuadas, daños lumbares</v>
          </cell>
          <cell r="E108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9">
          <cell r="B109">
            <v>1009</v>
          </cell>
          <cell r="C109" t="str">
            <v>Espacios reducidos de trabajo</v>
          </cell>
          <cell r="D109" t="str">
            <v>Posturas inadecuadas, daños lumbares</v>
          </cell>
          <cell r="E109">
            <v>0</v>
          </cell>
        </row>
        <row r="110">
          <cell r="B110">
            <v>1010</v>
          </cell>
          <cell r="C110" t="str">
            <v>Trabajos de Pie</v>
          </cell>
          <cell r="D110" t="str">
            <v xml:space="preserve">Trabajos de pie con tiempo prolongados, fatiga y tensión muscular, várices, daños en los tendones y ligamentos </v>
          </cell>
          <cell r="E110">
            <v>0</v>
          </cell>
        </row>
        <row r="111">
          <cell r="B111">
            <v>1011</v>
          </cell>
          <cell r="C111" t="str">
            <v>Trabajo sedentario</v>
          </cell>
          <cell r="D111" t="str">
            <v>Trabajo sedentario con tiempo prolongado, daños lumbares, sobrepeso</v>
          </cell>
          <cell r="E111">
            <v>0</v>
          </cell>
        </row>
        <row r="112">
          <cell r="B112">
            <v>1100</v>
          </cell>
          <cell r="C112" t="str">
            <v>Hostilidad/Hostigamiento</v>
          </cell>
          <cell r="D112" t="str">
            <v>Agresión</v>
          </cell>
          <cell r="E112">
            <v>0</v>
          </cell>
        </row>
        <row r="113">
          <cell r="B113">
            <v>1101</v>
          </cell>
          <cell r="C113" t="str">
            <v>Uso de Alcohol/ Drogas</v>
          </cell>
          <cell r="D113" t="str">
            <v>Perdida de capacidad física, psicológica</v>
          </cell>
          <cell r="E113">
            <v>0</v>
          </cell>
        </row>
        <row r="114">
          <cell r="B114">
            <v>1102</v>
          </cell>
          <cell r="C114" t="str">
            <v>Horas de trabajo prolongadas/ excesivas</v>
          </cell>
          <cell r="D114" t="str">
            <v>Fatiga, estrés, alejamiento de la familia</v>
          </cell>
          <cell r="E114">
            <v>0</v>
          </cell>
        </row>
        <row r="115">
          <cell r="B115">
            <v>1103</v>
          </cell>
          <cell r="C115" t="str">
            <v>Monotonía/repetitividad de la tarea.</v>
          </cell>
          <cell r="D115" t="str">
            <v>Fatiga, estrés, aburrimiento</v>
          </cell>
          <cell r="E115">
            <v>0</v>
          </cell>
        </row>
        <row r="116">
          <cell r="B116">
            <v>1104</v>
          </cell>
          <cell r="C116" t="str">
            <v>Sobrecarga de Trabajo</v>
          </cell>
          <cell r="D116" t="str">
            <v>Fatiga, estrés</v>
          </cell>
          <cell r="E116">
            <v>0</v>
          </cell>
        </row>
        <row r="117">
          <cell r="B117">
            <v>1105</v>
          </cell>
          <cell r="C117" t="str">
            <v>Personas/Conductas agresivas</v>
          </cell>
          <cell r="D117" t="str">
            <v>Agresión física y/o a la propiedad</v>
          </cell>
          <cell r="E117">
            <v>0</v>
          </cell>
        </row>
        <row r="118">
          <cell r="B118">
            <v>1106</v>
          </cell>
          <cell r="C118" t="str">
            <v>Portar armas de fuego cargadas</v>
          </cell>
          <cell r="D118" t="str">
            <v>Agresión con arma de fuego, muerte</v>
          </cell>
          <cell r="E118">
            <v>0</v>
          </cell>
        </row>
        <row r="119">
          <cell r="B119">
            <v>1107</v>
          </cell>
          <cell r="C119" t="str">
            <v>Secuestro/bloqueo</v>
          </cell>
          <cell r="D119" t="str">
            <v>Agresión física/psicológica</v>
          </cell>
          <cell r="E119">
            <v>0</v>
          </cell>
        </row>
        <row r="120">
          <cell r="B120">
            <v>1108</v>
          </cell>
          <cell r="C120" t="str">
            <v>Portar armas blancas</v>
          </cell>
          <cell r="D120" t="str">
            <v>Agresión con arma blancas, heridas, muerte</v>
          </cell>
          <cell r="E120">
            <v>0</v>
          </cell>
        </row>
        <row r="121">
          <cell r="B121">
            <v>1109</v>
          </cell>
          <cell r="C121" t="str">
            <v>Rescate de victimas en shock nervioso</v>
          </cell>
          <cell r="D121" t="str">
            <v>Agresión por las victimas en shock nervioso, golpes</v>
          </cell>
          <cell r="E121">
            <v>0</v>
          </cell>
        </row>
        <row r="122">
          <cell r="B122">
            <v>1110</v>
          </cell>
          <cell r="C122" t="str">
            <v>Horario de trabajo nocturno</v>
          </cell>
          <cell r="D122" t="str">
            <v>Sueño, perdida de la concentración, desvelos, fatiga</v>
          </cell>
          <cell r="E122">
            <v>0</v>
          </cell>
        </row>
        <row r="123">
          <cell r="B123">
            <v>1200</v>
          </cell>
          <cell r="C123" t="str">
            <v>Lluvia intensa</v>
          </cell>
          <cell r="D123" t="str">
            <v>Inundación, resbalones, colisión, resfríos.</v>
          </cell>
          <cell r="E123">
            <v>0</v>
          </cell>
        </row>
        <row r="124">
          <cell r="B124">
            <v>1201</v>
          </cell>
          <cell r="C124" t="str">
            <v>Neblinas densas</v>
          </cell>
          <cell r="D124" t="str">
            <v>Baja visibilidad por exposición a neblinas densas, golpes, atropellos</v>
          </cell>
          <cell r="E124">
            <v>0</v>
          </cell>
        </row>
        <row r="125">
          <cell r="B125">
            <v>1202</v>
          </cell>
          <cell r="C125" t="str">
            <v>Tormenta Eléctrica</v>
          </cell>
          <cell r="D125" t="str">
            <v>Exposición a descarga eléctrica, electrización, electrocución, incendios</v>
          </cell>
          <cell r="E125" t="str">
            <v>Ley N° 29783, Ley de Seguridad y Salud en el Trabajo
D.S. N°005-2012 TR Reglamento de Ley N° 29783.</v>
          </cell>
        </row>
        <row r="126">
          <cell r="B126">
            <v>1203</v>
          </cell>
          <cell r="C126" t="str">
            <v>Sismos</v>
          </cell>
          <cell r="D126" t="str">
            <v>Caída del personal/colapso de estructuras, golpes, aplastamiento, muerte</v>
          </cell>
          <cell r="E126">
            <v>0</v>
          </cell>
        </row>
        <row r="127">
          <cell r="B127">
            <v>1204</v>
          </cell>
          <cell r="C127" t="str">
            <v>Zonas de Trabajo a mas de 2500 msnm</v>
          </cell>
          <cell r="D127" t="str">
            <v>Exposición a zonas de trabajo a mas de 2500 msnm</v>
          </cell>
          <cell r="E127">
            <v>0</v>
          </cell>
        </row>
        <row r="128">
          <cell r="B128">
            <v>1205</v>
          </cell>
          <cell r="C128" t="str">
            <v>Vientos fuertes</v>
          </cell>
          <cell r="D128" t="str">
            <v>Caída a nivel/Caída a desnivel/
 Caída de estructuras u objetos, golpes, aplastamiento</v>
          </cell>
          <cell r="E128" t="str">
            <v>Ley N° 29783, Ley de Seguridad y Salud en el Trabajo
D.S. N°005-2012 TR Reglamento de Ley N° 29783.</v>
          </cell>
        </row>
        <row r="129">
          <cell r="B129">
            <v>1206</v>
          </cell>
          <cell r="C129" t="str">
            <v>Trabajo a la intemperie</v>
          </cell>
          <cell r="D129" t="str">
            <v>Exposición a radicación solar, golpe de calor, agotamiento, deshidratación, quemaduras en la piel</v>
          </cell>
          <cell r="E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 t="str">
            <v>Ley N° 29783, Ley de Seguridad y Salud en el Trabajo
D.S. N°005-2012 TR Reglamento de Ley N° 29783.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 t="str">
            <v>Ley N° 29783, Ley de Seguridad y Salud en el Trabajo
D.S. N°005-2012 TR Reglamento de Ley N° 29783.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 t="str">
            <v>Ley N° 29783, Ley de Seguridad y Salud en el Trabajo
D.S. N°005-2012 TR Reglamento de Ley N° 29783.</v>
          </cell>
        </row>
        <row r="146">
          <cell r="B146">
            <v>0</v>
          </cell>
          <cell r="C146">
            <v>0</v>
          </cell>
          <cell r="D146">
            <v>0</v>
          </cell>
          <cell r="E146" t="str">
            <v>Ley N° 29783, Ley de Seguridad y Salud en el Trabajo
D.S. N°005-2012 TR Reglamento de Ley N° 29783.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 t="str">
            <v>Ley N° 29783, Ley de Seguridad y Salud en el Trabajo
D.S. N°005-2012 TR Reglamento de Ley N° 29783.</v>
          </cell>
        </row>
        <row r="150">
          <cell r="B150">
            <v>0</v>
          </cell>
          <cell r="C150">
            <v>0</v>
          </cell>
          <cell r="D150">
            <v>0</v>
          </cell>
          <cell r="E150" t="str">
            <v>Ley N° 29783, Ley de Seguridad y Salud en el Trabajo
D.S. N°005-2012 TR Reglamento de Ley N° 29783.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69">
          <cell r="B169">
            <v>0</v>
          </cell>
          <cell r="C169">
            <v>0</v>
          </cell>
          <cell r="D169">
            <v>0</v>
          </cell>
          <cell r="E169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0">
          <cell r="B170">
            <v>0</v>
          </cell>
          <cell r="C170">
            <v>0</v>
          </cell>
          <cell r="D170">
            <v>0</v>
          </cell>
          <cell r="E170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7">
          <cell r="B177">
            <v>0</v>
          </cell>
          <cell r="C177">
            <v>0</v>
          </cell>
          <cell r="D177">
            <v>0</v>
          </cell>
          <cell r="E177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8">
          <cell r="B178">
            <v>0</v>
          </cell>
          <cell r="C178">
            <v>0</v>
          </cell>
          <cell r="D178">
            <v>0</v>
          </cell>
          <cell r="E178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 t="str">
            <v>Ley N° 29783, Ley de Seguridad y Salud en el Trabajo
D.S. N°005-2012 TR Reglamento de Ley N° 29783.</v>
          </cell>
        </row>
        <row r="191">
          <cell r="B191">
            <v>0</v>
          </cell>
          <cell r="C191">
            <v>0</v>
          </cell>
          <cell r="D191">
            <v>0</v>
          </cell>
          <cell r="E191" t="str">
            <v>Ley N° 29783, Ley de Seguridad y Salud en el Trabajo
D.S. N°005-2012 TR Reglamento de Ley N° 29783.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 refreshError="1">
        <row r="6">
          <cell r="A6" t="str">
            <v>TIPO</v>
          </cell>
        </row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 xml:space="preserve">Líneas eléctricas/Puntos energizados en Alta Tensión. 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 xml:space="preserve">Ruidos debido a trabajos con herramientas/ objetos varios 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 xml:space="preserve">Trabajos de pie con tiempo prolongados, fatiga y tensión muscular, várices, daños en los tendones y ligamentos 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D56"/>
  <sheetViews>
    <sheetView showGridLines="0" tabSelected="1" topLeftCell="Q38" zoomScale="55" zoomScaleNormal="55" workbookViewId="0">
      <selection activeCell="Z54" sqref="Z54"/>
    </sheetView>
  </sheetViews>
  <sheetFormatPr baseColWidth="10" defaultColWidth="11.453125" defaultRowHeight="14.5" x14ac:dyDescent="0.35"/>
  <cols>
    <col min="1" max="1" width="25.7265625" style="2" customWidth="1"/>
    <col min="2" max="2" width="16.81640625" style="4" customWidth="1"/>
    <col min="3" max="3" width="25.7265625" style="1" customWidth="1"/>
    <col min="4" max="4" width="37.26953125" style="1" customWidth="1"/>
    <col min="5" max="5" width="20.90625" style="5" customWidth="1"/>
    <col min="6" max="6" width="7.7265625" style="5" customWidth="1"/>
    <col min="7" max="7" width="13.54296875" style="5" customWidth="1"/>
    <col min="8" max="14" width="7.7265625" style="5" customWidth="1"/>
    <col min="15" max="15" width="24.453125" style="1" customWidth="1"/>
    <col min="16" max="16" width="88.1796875" style="1" customWidth="1"/>
    <col min="17" max="17" width="15.1796875" style="1" customWidth="1"/>
    <col min="18" max="18" width="14.81640625" style="1" customWidth="1"/>
    <col min="19" max="19" width="23.1796875" style="1" customWidth="1"/>
    <col min="20" max="20" width="70.81640625" style="2" customWidth="1"/>
    <col min="21" max="21" width="50.453125" style="1" customWidth="1"/>
    <col min="22" max="22" width="7.7265625" style="5" customWidth="1"/>
    <col min="23" max="23" width="8.54296875" style="5" customWidth="1"/>
    <col min="24" max="24" width="7.7265625" style="5" customWidth="1"/>
    <col min="25" max="28" width="10.26953125" style="5" customWidth="1"/>
    <col min="29" max="29" width="22.453125" style="5" customWidth="1"/>
    <col min="30" max="30" width="11.453125" style="1"/>
    <col min="31" max="31" width="27.453125" style="1" customWidth="1"/>
    <col min="32" max="16384" width="11.453125" style="1"/>
  </cols>
  <sheetData>
    <row r="1" spans="1:29" ht="30" customHeight="1" x14ac:dyDescent="0.35">
      <c r="A1" s="155"/>
      <c r="B1" s="156"/>
      <c r="C1" s="159" t="s">
        <v>107</v>
      </c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1"/>
      <c r="V1" s="165" t="s">
        <v>0</v>
      </c>
      <c r="W1" s="165"/>
      <c r="X1" s="165"/>
      <c r="Y1" s="165"/>
      <c r="Z1" s="165"/>
      <c r="AA1" s="165" t="s">
        <v>150</v>
      </c>
      <c r="AB1" s="165"/>
      <c r="AC1" s="166"/>
    </row>
    <row r="2" spans="1:29" ht="30" customHeight="1" x14ac:dyDescent="0.35">
      <c r="A2" s="157"/>
      <c r="B2" s="158"/>
      <c r="C2" s="162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4"/>
      <c r="V2" s="141" t="s">
        <v>1</v>
      </c>
      <c r="W2" s="141"/>
      <c r="X2" s="141"/>
      <c r="Y2" s="141"/>
      <c r="Z2" s="141"/>
      <c r="AA2" s="141" t="s">
        <v>138</v>
      </c>
      <c r="AB2" s="141"/>
      <c r="AC2" s="154"/>
    </row>
    <row r="3" spans="1:29" ht="53.25" customHeight="1" x14ac:dyDescent="0.35">
      <c r="A3" s="142" t="s">
        <v>2</v>
      </c>
      <c r="B3" s="143"/>
      <c r="C3" s="144" t="s">
        <v>108</v>
      </c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6"/>
    </row>
    <row r="4" spans="1:29" ht="53.25" customHeight="1" x14ac:dyDescent="0.35">
      <c r="A4" s="142" t="s">
        <v>86</v>
      </c>
      <c r="B4" s="143"/>
      <c r="C4" s="147" t="s">
        <v>148</v>
      </c>
      <c r="D4" s="148"/>
      <c r="E4" s="148"/>
      <c r="F4" s="148"/>
      <c r="G4" s="148"/>
      <c r="H4" s="148"/>
      <c r="I4" s="148"/>
      <c r="J4" s="148"/>
      <c r="K4" s="149"/>
      <c r="L4" s="150" t="s">
        <v>87</v>
      </c>
      <c r="M4" s="151"/>
      <c r="N4" s="151"/>
      <c r="O4" s="152"/>
      <c r="P4" s="147" t="s">
        <v>149</v>
      </c>
      <c r="Q4" s="148"/>
      <c r="R4" s="148"/>
      <c r="S4" s="149"/>
      <c r="T4" s="150" t="s">
        <v>88</v>
      </c>
      <c r="U4" s="152"/>
      <c r="V4" s="147" t="s">
        <v>89</v>
      </c>
      <c r="W4" s="148"/>
      <c r="X4" s="148"/>
      <c r="Y4" s="148"/>
      <c r="Z4" s="148"/>
      <c r="AA4" s="148"/>
      <c r="AB4" s="148"/>
      <c r="AC4" s="153"/>
    </row>
    <row r="5" spans="1:29" ht="64" customHeight="1" x14ac:dyDescent="0.35">
      <c r="A5" s="80" t="s">
        <v>90</v>
      </c>
      <c r="B5" s="81"/>
      <c r="C5" s="81"/>
      <c r="D5" s="82"/>
      <c r="E5" s="20" t="s">
        <v>91</v>
      </c>
      <c r="F5" s="83" t="s">
        <v>92</v>
      </c>
      <c r="G5" s="83" t="s">
        <v>93</v>
      </c>
      <c r="H5" s="85" t="s">
        <v>3</v>
      </c>
      <c r="I5" s="86"/>
      <c r="J5" s="86"/>
      <c r="K5" s="86"/>
      <c r="L5" s="86"/>
      <c r="M5" s="86"/>
      <c r="N5" s="86"/>
      <c r="O5" s="87"/>
      <c r="P5" s="88" t="s">
        <v>4</v>
      </c>
      <c r="Q5" s="85" t="s">
        <v>25</v>
      </c>
      <c r="R5" s="86"/>
      <c r="S5" s="86"/>
      <c r="T5" s="86"/>
      <c r="U5" s="87"/>
      <c r="V5" s="85" t="s">
        <v>5</v>
      </c>
      <c r="W5" s="86"/>
      <c r="X5" s="86"/>
      <c r="Y5" s="86"/>
      <c r="Z5" s="86"/>
      <c r="AA5" s="86"/>
      <c r="AB5" s="86"/>
      <c r="AC5" s="117"/>
    </row>
    <row r="6" spans="1:29" s="3" customFormat="1" ht="252" customHeight="1" thickBot="1" x14ac:dyDescent="0.4">
      <c r="A6" s="43" t="s">
        <v>6</v>
      </c>
      <c r="B6" s="44" t="s">
        <v>0</v>
      </c>
      <c r="C6" s="44" t="s">
        <v>125</v>
      </c>
      <c r="D6" s="44" t="s">
        <v>7</v>
      </c>
      <c r="E6" s="45" t="s">
        <v>94</v>
      </c>
      <c r="F6" s="84"/>
      <c r="G6" s="84"/>
      <c r="H6" s="46" t="s">
        <v>8</v>
      </c>
      <c r="I6" s="46" t="s">
        <v>9</v>
      </c>
      <c r="J6" s="46" t="s">
        <v>10</v>
      </c>
      <c r="K6" s="46" t="s">
        <v>11</v>
      </c>
      <c r="L6" s="46" t="s">
        <v>12</v>
      </c>
      <c r="M6" s="46" t="s">
        <v>13</v>
      </c>
      <c r="N6" s="46" t="s">
        <v>104</v>
      </c>
      <c r="O6" s="46" t="s">
        <v>14</v>
      </c>
      <c r="P6" s="89"/>
      <c r="Q6" s="46" t="s">
        <v>15</v>
      </c>
      <c r="R6" s="46" t="s">
        <v>16</v>
      </c>
      <c r="S6" s="46" t="s">
        <v>17</v>
      </c>
      <c r="T6" s="46" t="s">
        <v>18</v>
      </c>
      <c r="U6" s="46" t="s">
        <v>19</v>
      </c>
      <c r="V6" s="46" t="s">
        <v>8</v>
      </c>
      <c r="W6" s="46" t="s">
        <v>9</v>
      </c>
      <c r="X6" s="46" t="s">
        <v>10</v>
      </c>
      <c r="Y6" s="46" t="s">
        <v>11</v>
      </c>
      <c r="Z6" s="46" t="s">
        <v>12</v>
      </c>
      <c r="AA6" s="46" t="s">
        <v>13</v>
      </c>
      <c r="AB6" s="46" t="s">
        <v>103</v>
      </c>
      <c r="AC6" s="47" t="s">
        <v>14</v>
      </c>
    </row>
    <row r="7" spans="1:29" ht="152.5" customHeight="1" thickBot="1" x14ac:dyDescent="0.4">
      <c r="A7" s="168" t="s">
        <v>151</v>
      </c>
      <c r="B7" s="27">
        <v>506</v>
      </c>
      <c r="C7" s="27" t="str">
        <f>IFERROR(VLOOKUP(B7,[4]PELIGROS!$B$7:$D$130,2,FALSE),"")</f>
        <v>Energía eléctrica</v>
      </c>
      <c r="D7" s="27" t="str">
        <f>IFERROR(VLOOKUP(B7,[4]PELIGROS!$B$7:$D$130,3,FALSE),"")</f>
        <v>Contacto con energía eléctrica, electrización, electrocución, incendio.</v>
      </c>
      <c r="E7" s="29" t="s">
        <v>95</v>
      </c>
      <c r="F7" s="26" t="s">
        <v>100</v>
      </c>
      <c r="G7" s="27" t="s">
        <v>76</v>
      </c>
      <c r="H7" s="29">
        <v>1</v>
      </c>
      <c r="I7" s="27">
        <v>2</v>
      </c>
      <c r="J7" s="27">
        <v>2</v>
      </c>
      <c r="K7" s="27">
        <v>3</v>
      </c>
      <c r="L7" s="27">
        <f t="shared" ref="L7:L9" si="0">H7+I7+J7+K7</f>
        <v>8</v>
      </c>
      <c r="M7" s="27">
        <v>3</v>
      </c>
      <c r="N7" s="27">
        <f t="shared" ref="N7:N9" si="1">L7*M7</f>
        <v>24</v>
      </c>
      <c r="O7" s="41" t="str">
        <f t="shared" ref="O7:O35" si="2">IF(N7&gt;=25,"INTOLERABLE",IF(N7&gt;=17,"IMPORTANTE",IF(N7&gt;=9,"MODERADO",IF(N7&gt;=5,"TOLERABLE","TRIVIAL"))))</f>
        <v>IMPORTANTE</v>
      </c>
      <c r="P7" s="42" t="s">
        <v>20</v>
      </c>
      <c r="Q7" s="27" t="s">
        <v>27</v>
      </c>
      <c r="R7" s="29" t="s">
        <v>27</v>
      </c>
      <c r="S7" s="29" t="s">
        <v>26</v>
      </c>
      <c r="T7" s="29" t="s">
        <v>109</v>
      </c>
      <c r="U7" s="27" t="s">
        <v>134</v>
      </c>
      <c r="V7" s="27">
        <v>1</v>
      </c>
      <c r="W7" s="27">
        <v>1</v>
      </c>
      <c r="X7" s="27">
        <v>1</v>
      </c>
      <c r="Y7" s="29">
        <v>3</v>
      </c>
      <c r="Z7" s="29">
        <f t="shared" ref="Z7:Z9" si="3">V7+W7+X7+Y7</f>
        <v>6</v>
      </c>
      <c r="AA7" s="27">
        <v>2</v>
      </c>
      <c r="AB7" s="29">
        <f t="shared" ref="AB7:AB9" si="4">Z7*AA7</f>
        <v>12</v>
      </c>
      <c r="AC7" s="57" t="str">
        <f t="shared" ref="AC7:AC35" si="5">IF(AB7&gt;=25,"INTOLERABLE",IF(AB7&gt;=17,"IMPORTANTE",IF(AB7&gt;=9,"MODERADO",IF(AB7&gt;=5,"TOLERABLE","TRIVIAL"))))</f>
        <v>MODERADO</v>
      </c>
    </row>
    <row r="8" spans="1:29" ht="115.5" customHeight="1" x14ac:dyDescent="0.35">
      <c r="A8" s="169"/>
      <c r="B8" s="10">
        <v>608</v>
      </c>
      <c r="C8" s="10" t="s">
        <v>122</v>
      </c>
      <c r="D8" s="10" t="str">
        <f>IFERROR(VLOOKUP(B8,[4]PELIGROS!$B$7:$D$130,3,FALSE),"")</f>
        <v>Exposición a radiación no ionizante, lesiones a la vista, fatiga visual</v>
      </c>
      <c r="E8" s="11" t="s">
        <v>95</v>
      </c>
      <c r="F8" s="21" t="s">
        <v>98</v>
      </c>
      <c r="G8" s="10" t="s">
        <v>76</v>
      </c>
      <c r="H8" s="11">
        <v>1</v>
      </c>
      <c r="I8" s="10">
        <v>2</v>
      </c>
      <c r="J8" s="10">
        <v>2</v>
      </c>
      <c r="K8" s="10">
        <v>3</v>
      </c>
      <c r="L8" s="10">
        <f t="shared" si="0"/>
        <v>8</v>
      </c>
      <c r="M8" s="10">
        <v>2</v>
      </c>
      <c r="N8" s="10">
        <f t="shared" si="1"/>
        <v>16</v>
      </c>
      <c r="O8" s="34" t="str">
        <f t="shared" si="2"/>
        <v>MODERADO</v>
      </c>
      <c r="P8" s="12" t="s">
        <v>133</v>
      </c>
      <c r="Q8" s="10" t="s">
        <v>27</v>
      </c>
      <c r="R8" s="11" t="s">
        <v>27</v>
      </c>
      <c r="S8" s="11" t="s">
        <v>27</v>
      </c>
      <c r="T8" s="10" t="s">
        <v>110</v>
      </c>
      <c r="U8" s="10" t="s">
        <v>27</v>
      </c>
      <c r="V8" s="10">
        <v>1</v>
      </c>
      <c r="W8" s="10">
        <v>1</v>
      </c>
      <c r="X8" s="10">
        <v>1</v>
      </c>
      <c r="Y8" s="11">
        <v>3</v>
      </c>
      <c r="Z8" s="11">
        <f t="shared" si="3"/>
        <v>6</v>
      </c>
      <c r="AA8" s="10">
        <v>1</v>
      </c>
      <c r="AB8" s="11">
        <f t="shared" si="4"/>
        <v>6</v>
      </c>
      <c r="AC8" s="48" t="str">
        <f t="shared" si="5"/>
        <v>TOLERABLE</v>
      </c>
    </row>
    <row r="9" spans="1:29" ht="408" customHeight="1" x14ac:dyDescent="0.35">
      <c r="A9" s="168"/>
      <c r="B9" s="10">
        <v>908</v>
      </c>
      <c r="C9" s="10" t="str">
        <f>IFERROR(VLOOKUP(B9,[4]PELIGROS!$B$7:$D$130,2,FALSE),"")</f>
        <v>Virus SARS-CoV-2 (Virus que produce la enfermedad COVID-19)</v>
      </c>
      <c r="D9" s="10" t="str">
        <f>IFERROR(VLOOKUP(B9,[4]PELIGROS!$B$7:$D$130,3,FALSE),"")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9" s="11" t="s">
        <v>95</v>
      </c>
      <c r="F9" s="22" t="s">
        <v>96</v>
      </c>
      <c r="G9" s="30" t="s">
        <v>97</v>
      </c>
      <c r="H9" s="31">
        <v>1</v>
      </c>
      <c r="I9" s="31">
        <v>1</v>
      </c>
      <c r="J9" s="31">
        <v>1</v>
      </c>
      <c r="K9" s="30">
        <v>3</v>
      </c>
      <c r="L9" s="30">
        <f t="shared" si="0"/>
        <v>6</v>
      </c>
      <c r="M9" s="31">
        <v>3</v>
      </c>
      <c r="N9" s="31">
        <f t="shared" si="1"/>
        <v>18</v>
      </c>
      <c r="O9" s="36" t="str">
        <f t="shared" si="2"/>
        <v>IMPORTANTE</v>
      </c>
      <c r="P9" s="32" t="s">
        <v>176</v>
      </c>
      <c r="Q9" s="10" t="s">
        <v>27</v>
      </c>
      <c r="R9" s="10" t="s">
        <v>27</v>
      </c>
      <c r="S9" s="10" t="s">
        <v>27</v>
      </c>
      <c r="T9" s="13" t="s">
        <v>129</v>
      </c>
      <c r="U9" s="10" t="s">
        <v>27</v>
      </c>
      <c r="V9" s="31">
        <v>1</v>
      </c>
      <c r="W9" s="31">
        <v>1</v>
      </c>
      <c r="X9" s="31">
        <v>1</v>
      </c>
      <c r="Y9" s="31">
        <v>1</v>
      </c>
      <c r="Z9" s="31">
        <f t="shared" si="3"/>
        <v>4</v>
      </c>
      <c r="AA9" s="31">
        <v>3</v>
      </c>
      <c r="AB9" s="31">
        <f t="shared" si="4"/>
        <v>12</v>
      </c>
      <c r="AC9" s="59" t="str">
        <f t="shared" si="5"/>
        <v>MODERADO</v>
      </c>
    </row>
    <row r="10" spans="1:29" ht="186.75" customHeight="1" x14ac:dyDescent="0.35">
      <c r="A10" s="168"/>
      <c r="B10" s="10">
        <v>1005</v>
      </c>
      <c r="C10" s="10" t="str">
        <f>IFERROR(VLOOKUP(B10,[4]PELIGROS!$B$7:$D$130,2,FALSE),"")</f>
        <v>Uso de teclado, pantalla de PC, laptop, mouse del computador</v>
      </c>
      <c r="D10" s="10" t="str">
        <f>IFERROR(VLOOKUP(B10,[4]PELIGROS!$B$7:$D$130,3,FALSE),"")</f>
        <v>Exposición a movimientos repetitivos, lesiones a la vista y  manos</v>
      </c>
      <c r="E10" s="11" t="s">
        <v>95</v>
      </c>
      <c r="F10" s="21" t="s">
        <v>101</v>
      </c>
      <c r="G10" s="10" t="s">
        <v>97</v>
      </c>
      <c r="H10" s="11">
        <v>1</v>
      </c>
      <c r="I10" s="11">
        <v>2</v>
      </c>
      <c r="J10" s="11">
        <v>2</v>
      </c>
      <c r="K10" s="10">
        <v>3</v>
      </c>
      <c r="L10" s="10">
        <f t="shared" ref="L10:L11" si="6">H10+I10+J10+K10</f>
        <v>8</v>
      </c>
      <c r="M10" s="11">
        <v>2</v>
      </c>
      <c r="N10" s="10">
        <f t="shared" ref="N10:N11" si="7">L10*M10</f>
        <v>16</v>
      </c>
      <c r="O10" s="34" t="str">
        <f t="shared" si="2"/>
        <v>MODERADO</v>
      </c>
      <c r="P10" s="12" t="s">
        <v>24</v>
      </c>
      <c r="Q10" s="10" t="s">
        <v>27</v>
      </c>
      <c r="R10" s="11" t="s">
        <v>27</v>
      </c>
      <c r="S10" s="11" t="s">
        <v>27</v>
      </c>
      <c r="T10" s="10" t="s">
        <v>114</v>
      </c>
      <c r="U10" s="10" t="s">
        <v>27</v>
      </c>
      <c r="V10" s="10">
        <v>1</v>
      </c>
      <c r="W10" s="10">
        <v>1</v>
      </c>
      <c r="X10" s="10">
        <v>1</v>
      </c>
      <c r="Y10" s="11">
        <v>3</v>
      </c>
      <c r="Z10" s="11">
        <f t="shared" ref="Z10:Z11" si="8">V10+W10+X10+Y10</f>
        <v>6</v>
      </c>
      <c r="AA10" s="10">
        <v>1</v>
      </c>
      <c r="AB10" s="11">
        <f t="shared" ref="AB10:AB11" si="9">Z10*AA10</f>
        <v>6</v>
      </c>
      <c r="AC10" s="48" t="str">
        <f t="shared" si="5"/>
        <v>TOLERABLE</v>
      </c>
    </row>
    <row r="11" spans="1:29" ht="177.75" customHeight="1" x14ac:dyDescent="0.35">
      <c r="A11" s="170"/>
      <c r="B11" s="10">
        <v>1104</v>
      </c>
      <c r="C11" s="10" t="str">
        <f>IFERROR(VLOOKUP(B11,[4]PELIGROS!$B$7:$D$130,2,FALSE),"")</f>
        <v>Sobrecarga de Trabajo</v>
      </c>
      <c r="D11" s="10" t="str">
        <f>IFERROR(VLOOKUP(B11,[4]PELIGROS!$B$7:$D$130,3,FALSE),"")</f>
        <v>Fatiga, estrés</v>
      </c>
      <c r="E11" s="11" t="s">
        <v>95</v>
      </c>
      <c r="F11" s="21" t="s">
        <v>101</v>
      </c>
      <c r="G11" s="10" t="s">
        <v>97</v>
      </c>
      <c r="H11" s="10">
        <v>1</v>
      </c>
      <c r="I11" s="10">
        <v>2</v>
      </c>
      <c r="J11" s="10">
        <v>2</v>
      </c>
      <c r="K11" s="10">
        <v>3</v>
      </c>
      <c r="L11" s="10">
        <f t="shared" si="6"/>
        <v>8</v>
      </c>
      <c r="M11" s="10">
        <v>2</v>
      </c>
      <c r="N11" s="10">
        <f t="shared" si="7"/>
        <v>16</v>
      </c>
      <c r="O11" s="34" t="str">
        <f t="shared" si="2"/>
        <v>MODERADO</v>
      </c>
      <c r="P11" s="12" t="s">
        <v>24</v>
      </c>
      <c r="Q11" s="10" t="s">
        <v>27</v>
      </c>
      <c r="R11" s="11" t="s">
        <v>27</v>
      </c>
      <c r="S11" s="11" t="s">
        <v>27</v>
      </c>
      <c r="T11" s="10" t="s">
        <v>115</v>
      </c>
      <c r="U11" s="12" t="s">
        <v>27</v>
      </c>
      <c r="V11" s="10">
        <v>1</v>
      </c>
      <c r="W11" s="10">
        <v>1</v>
      </c>
      <c r="X11" s="10">
        <v>1</v>
      </c>
      <c r="Y11" s="11">
        <v>3</v>
      </c>
      <c r="Z11" s="11">
        <f t="shared" si="8"/>
        <v>6</v>
      </c>
      <c r="AA11" s="10">
        <v>1</v>
      </c>
      <c r="AB11" s="11">
        <f t="shared" si="9"/>
        <v>6</v>
      </c>
      <c r="AC11" s="48" t="str">
        <f t="shared" si="5"/>
        <v>TOLERABLE</v>
      </c>
    </row>
    <row r="12" spans="1:29" ht="105.75" customHeight="1" x14ac:dyDescent="0.35">
      <c r="A12" s="171" t="s">
        <v>152</v>
      </c>
      <c r="B12" s="10">
        <v>101</v>
      </c>
      <c r="C12" s="10" t="str">
        <f>IFERROR(VLOOKUP(B12,[4]PELIGROS!$B$7:$D$130,2,FALSE),"")</f>
        <v>Objetos en el Suelo</v>
      </c>
      <c r="D12" s="10" t="str">
        <f>IFERROR(VLOOKUP(B12,[4]PELIGROS!$B$7:$D$130,3,FALSE),"")</f>
        <v>Caída al mismo nivel, tropesones, golpes, rasmilladuras, daño a la salud</v>
      </c>
      <c r="E12" s="11" t="s">
        <v>95</v>
      </c>
      <c r="F12" s="22" t="s">
        <v>102</v>
      </c>
      <c r="G12" s="11" t="s">
        <v>76</v>
      </c>
      <c r="H12" s="11">
        <v>1</v>
      </c>
      <c r="I12" s="11">
        <v>1</v>
      </c>
      <c r="J12" s="11">
        <v>2</v>
      </c>
      <c r="K12" s="11">
        <v>3</v>
      </c>
      <c r="L12" s="11">
        <f t="shared" ref="L12:L16" si="10">H12+I12+J12+K12</f>
        <v>7</v>
      </c>
      <c r="M12" s="11">
        <v>1</v>
      </c>
      <c r="N12" s="11">
        <f t="shared" ref="N12:N16" si="11">L12*M12</f>
        <v>7</v>
      </c>
      <c r="O12" s="33" t="str">
        <f t="shared" si="2"/>
        <v>TOLERABLE</v>
      </c>
      <c r="P12" s="12" t="s">
        <v>20</v>
      </c>
      <c r="Q12" s="10" t="s">
        <v>27</v>
      </c>
      <c r="R12" s="11" t="s">
        <v>27</v>
      </c>
      <c r="S12" s="11" t="s">
        <v>27</v>
      </c>
      <c r="T12" s="11" t="s">
        <v>121</v>
      </c>
      <c r="U12" s="12" t="s">
        <v>135</v>
      </c>
      <c r="V12" s="11">
        <v>1</v>
      </c>
      <c r="W12" s="11">
        <v>1</v>
      </c>
      <c r="X12" s="11">
        <v>1</v>
      </c>
      <c r="Y12" s="11">
        <v>2</v>
      </c>
      <c r="Z12" s="11">
        <f t="shared" ref="Z12:Z13" si="12">V12+W12+X12+Y12</f>
        <v>5</v>
      </c>
      <c r="AA12" s="11">
        <v>1</v>
      </c>
      <c r="AB12" s="11">
        <f t="shared" ref="AB12:AB16" si="13">Z12*AA12</f>
        <v>5</v>
      </c>
      <c r="AC12" s="48" t="str">
        <f t="shared" si="5"/>
        <v>TOLERABLE</v>
      </c>
    </row>
    <row r="13" spans="1:29" ht="128.25" customHeight="1" thickBot="1" x14ac:dyDescent="0.4">
      <c r="A13" s="172"/>
      <c r="B13" s="25">
        <v>102</v>
      </c>
      <c r="C13" s="25" t="str">
        <f>IFERROR(VLOOKUP(B13,[4]PELIGROS!$B$7:$D$130,2,FALSE),"")</f>
        <v>Líquidos/emulsiones en el Suelo</v>
      </c>
      <c r="D13" s="25" t="str">
        <f>IFERROR(VLOOKUP(B13,[4]PELIGROS!$B$7:$D$130,3,FALSE),"")</f>
        <v>Caída al mismo nivel, golpes, resbalones</v>
      </c>
      <c r="E13" s="28" t="s">
        <v>95</v>
      </c>
      <c r="F13" s="39" t="s">
        <v>102</v>
      </c>
      <c r="G13" s="28" t="s">
        <v>76</v>
      </c>
      <c r="H13" s="28">
        <v>1</v>
      </c>
      <c r="I13" s="28">
        <v>1</v>
      </c>
      <c r="J13" s="28">
        <v>2</v>
      </c>
      <c r="K13" s="28">
        <v>3</v>
      </c>
      <c r="L13" s="28">
        <f t="shared" si="10"/>
        <v>7</v>
      </c>
      <c r="M13" s="28">
        <v>1</v>
      </c>
      <c r="N13" s="28">
        <f t="shared" si="11"/>
        <v>7</v>
      </c>
      <c r="O13" s="56" t="str">
        <f t="shared" si="2"/>
        <v>TOLERABLE</v>
      </c>
      <c r="P13" s="38" t="s">
        <v>20</v>
      </c>
      <c r="Q13" s="25" t="s">
        <v>27</v>
      </c>
      <c r="R13" s="28" t="s">
        <v>27</v>
      </c>
      <c r="S13" s="28" t="s">
        <v>27</v>
      </c>
      <c r="T13" s="28" t="s">
        <v>118</v>
      </c>
      <c r="U13" s="12" t="s">
        <v>135</v>
      </c>
      <c r="V13" s="28">
        <v>1</v>
      </c>
      <c r="W13" s="28">
        <v>1</v>
      </c>
      <c r="X13" s="28">
        <v>1</v>
      </c>
      <c r="Y13" s="28">
        <v>3</v>
      </c>
      <c r="Z13" s="28">
        <f t="shared" si="12"/>
        <v>6</v>
      </c>
      <c r="AA13" s="28">
        <v>1</v>
      </c>
      <c r="AB13" s="28">
        <f t="shared" si="13"/>
        <v>6</v>
      </c>
      <c r="AC13" s="52" t="str">
        <f t="shared" si="5"/>
        <v>TOLERABLE</v>
      </c>
    </row>
    <row r="14" spans="1:29" ht="139.5" customHeight="1" x14ac:dyDescent="0.35">
      <c r="A14" s="168"/>
      <c r="B14" s="10">
        <v>106</v>
      </c>
      <c r="C14" s="10" t="str">
        <f>IFERROR(VLOOKUP(B14,[4]PELIGROS!$B$7:$D$130,2,FALSE),"")</f>
        <v>Uso de escaleras fijas</v>
      </c>
      <c r="D14" s="10" t="str">
        <f>IFERROR(VLOOKUP(B14,[4]PELIGROS!$B$7:$D$130,3,FALSE),"")</f>
        <v>Resbalones, caídas a distinto nivel, golpes, fracturas, muerte.</v>
      </c>
      <c r="E14" s="11" t="s">
        <v>95</v>
      </c>
      <c r="F14" s="22" t="s">
        <v>99</v>
      </c>
      <c r="G14" s="11" t="s">
        <v>76</v>
      </c>
      <c r="H14" s="11">
        <v>1</v>
      </c>
      <c r="I14" s="11">
        <v>2</v>
      </c>
      <c r="J14" s="11">
        <v>2</v>
      </c>
      <c r="K14" s="11">
        <v>3</v>
      </c>
      <c r="L14" s="11">
        <f t="shared" si="10"/>
        <v>8</v>
      </c>
      <c r="M14" s="11">
        <v>3</v>
      </c>
      <c r="N14" s="11">
        <f t="shared" si="11"/>
        <v>24</v>
      </c>
      <c r="O14" s="35" t="str">
        <f t="shared" si="2"/>
        <v>IMPORTANTE</v>
      </c>
      <c r="P14" s="12" t="s">
        <v>20</v>
      </c>
      <c r="Q14" s="10" t="s">
        <v>27</v>
      </c>
      <c r="R14" s="11" t="s">
        <v>27</v>
      </c>
      <c r="S14" s="11" t="s">
        <v>28</v>
      </c>
      <c r="T14" s="11" t="s">
        <v>109</v>
      </c>
      <c r="U14" s="12" t="s">
        <v>135</v>
      </c>
      <c r="V14" s="11">
        <v>1</v>
      </c>
      <c r="W14" s="11">
        <v>1</v>
      </c>
      <c r="X14" s="11">
        <v>1</v>
      </c>
      <c r="Y14" s="11">
        <v>3</v>
      </c>
      <c r="Z14" s="11">
        <f>V14+W14+X14+Y14</f>
        <v>6</v>
      </c>
      <c r="AA14" s="11">
        <v>2</v>
      </c>
      <c r="AB14" s="11">
        <f t="shared" si="13"/>
        <v>12</v>
      </c>
      <c r="AC14" s="53" t="str">
        <f t="shared" si="5"/>
        <v>MODERADO</v>
      </c>
    </row>
    <row r="15" spans="1:29" ht="136.5" customHeight="1" x14ac:dyDescent="0.35">
      <c r="A15" s="168"/>
      <c r="B15" s="10">
        <v>200</v>
      </c>
      <c r="C15" s="10" t="str">
        <f>IFERROR(VLOOKUP(B15,[4]PELIGROS!$B$7:$D$130,2,FALSE),"")</f>
        <v>Tránsito vehicular</v>
      </c>
      <c r="D15" s="10" t="str">
        <f>IFERROR(VLOOKUP(B15,[4]PELIGROS!$B$7:$D$130,3,FALSE),"")</f>
        <v>Colisión, atropello, volcadura</v>
      </c>
      <c r="E15" s="11" t="s">
        <v>95</v>
      </c>
      <c r="F15" s="22" t="s">
        <v>99</v>
      </c>
      <c r="G15" s="11" t="s">
        <v>76</v>
      </c>
      <c r="H15" s="11">
        <v>1</v>
      </c>
      <c r="I15" s="11">
        <v>2</v>
      </c>
      <c r="J15" s="11">
        <v>2</v>
      </c>
      <c r="K15" s="11">
        <v>3</v>
      </c>
      <c r="L15" s="11">
        <f t="shared" si="10"/>
        <v>8</v>
      </c>
      <c r="M15" s="11">
        <v>3</v>
      </c>
      <c r="N15" s="11">
        <f t="shared" si="11"/>
        <v>24</v>
      </c>
      <c r="O15" s="35" t="str">
        <f t="shared" si="2"/>
        <v>IMPORTANTE</v>
      </c>
      <c r="P15" s="12" t="s">
        <v>20</v>
      </c>
      <c r="Q15" s="10" t="s">
        <v>27</v>
      </c>
      <c r="R15" s="11" t="s">
        <v>27</v>
      </c>
      <c r="S15" s="11" t="s">
        <v>27</v>
      </c>
      <c r="T15" s="11" t="s">
        <v>109</v>
      </c>
      <c r="U15" s="11" t="s">
        <v>136</v>
      </c>
      <c r="V15" s="11">
        <v>1</v>
      </c>
      <c r="W15" s="11">
        <v>1</v>
      </c>
      <c r="X15" s="11">
        <v>1</v>
      </c>
      <c r="Y15" s="11">
        <v>3</v>
      </c>
      <c r="Z15" s="11">
        <f t="shared" ref="Z15:Z16" si="14">V15+W15+X15+Y15</f>
        <v>6</v>
      </c>
      <c r="AA15" s="11">
        <v>2</v>
      </c>
      <c r="AB15" s="11">
        <f t="shared" si="13"/>
        <v>12</v>
      </c>
      <c r="AC15" s="53" t="str">
        <f t="shared" si="5"/>
        <v>MODERADO</v>
      </c>
    </row>
    <row r="16" spans="1:29" ht="153.75" customHeight="1" x14ac:dyDescent="0.35">
      <c r="A16" s="168"/>
      <c r="B16" s="10">
        <v>300</v>
      </c>
      <c r="C16" s="10" t="s">
        <v>127</v>
      </c>
      <c r="D16" s="10" t="s">
        <v>128</v>
      </c>
      <c r="E16" s="11" t="s">
        <v>95</v>
      </c>
      <c r="F16" s="22" t="s">
        <v>99</v>
      </c>
      <c r="G16" s="11" t="s">
        <v>76</v>
      </c>
      <c r="H16" s="11">
        <v>1</v>
      </c>
      <c r="I16" s="11">
        <v>2</v>
      </c>
      <c r="J16" s="11">
        <v>2</v>
      </c>
      <c r="K16" s="11">
        <v>3</v>
      </c>
      <c r="L16" s="11">
        <f t="shared" si="10"/>
        <v>8</v>
      </c>
      <c r="M16" s="11">
        <v>3</v>
      </c>
      <c r="N16" s="11">
        <f t="shared" si="11"/>
        <v>24</v>
      </c>
      <c r="O16" s="35" t="str">
        <f t="shared" si="2"/>
        <v>IMPORTANTE</v>
      </c>
      <c r="P16" s="12" t="s">
        <v>20</v>
      </c>
      <c r="Q16" s="10" t="s">
        <v>27</v>
      </c>
      <c r="R16" s="11" t="s">
        <v>27</v>
      </c>
      <c r="S16" s="11" t="s">
        <v>21</v>
      </c>
      <c r="T16" s="11" t="s">
        <v>109</v>
      </c>
      <c r="U16" s="12" t="s">
        <v>27</v>
      </c>
      <c r="V16" s="11">
        <v>1</v>
      </c>
      <c r="W16" s="11">
        <v>1</v>
      </c>
      <c r="X16" s="11">
        <v>1</v>
      </c>
      <c r="Y16" s="11">
        <v>3</v>
      </c>
      <c r="Z16" s="11">
        <f t="shared" si="14"/>
        <v>6</v>
      </c>
      <c r="AA16" s="11">
        <v>2</v>
      </c>
      <c r="AB16" s="11">
        <f t="shared" si="13"/>
        <v>12</v>
      </c>
      <c r="AC16" s="53" t="str">
        <f t="shared" si="5"/>
        <v>MODERADO</v>
      </c>
    </row>
    <row r="17" spans="1:29" ht="143.25" customHeight="1" x14ac:dyDescent="0.35">
      <c r="A17" s="168"/>
      <c r="B17" s="10">
        <v>407</v>
      </c>
      <c r="C17" s="10" t="str">
        <f>IFERROR(VLOOKUP(B17,[4]PELIGROS!$B$7:$D$130,2,FALSE),"")</f>
        <v>Generación de polvo</v>
      </c>
      <c r="D17" s="10" t="str">
        <f>IFERROR(VLOOKUP(B17,[4]PELIGROS!$B$7:$D$130,3,FALSE),"")</f>
        <v>Inhalación de polvo, reacciones alérgicas, irritaciones a la vista, daños a la salud.</v>
      </c>
      <c r="E17" s="11" t="s">
        <v>105</v>
      </c>
      <c r="F17" s="22" t="s">
        <v>98</v>
      </c>
      <c r="G17" s="11" t="s">
        <v>97</v>
      </c>
      <c r="H17" s="11">
        <v>1</v>
      </c>
      <c r="I17" s="11">
        <v>2</v>
      </c>
      <c r="J17" s="11">
        <v>2</v>
      </c>
      <c r="K17" s="11">
        <v>3</v>
      </c>
      <c r="L17" s="11">
        <f t="shared" ref="L17:L35" si="15">H17+I17+J17+K17</f>
        <v>8</v>
      </c>
      <c r="M17" s="11">
        <v>3</v>
      </c>
      <c r="N17" s="11">
        <f t="shared" ref="N17:N35" si="16">L17*M17</f>
        <v>24</v>
      </c>
      <c r="O17" s="35" t="str">
        <f t="shared" si="2"/>
        <v>IMPORTANTE</v>
      </c>
      <c r="P17" s="12" t="s">
        <v>23</v>
      </c>
      <c r="Q17" s="10" t="s">
        <v>27</v>
      </c>
      <c r="R17" s="11" t="s">
        <v>27</v>
      </c>
      <c r="S17" s="11" t="s">
        <v>27</v>
      </c>
      <c r="T17" s="14" t="s">
        <v>112</v>
      </c>
      <c r="U17" s="12" t="s">
        <v>137</v>
      </c>
      <c r="V17" s="11">
        <v>1</v>
      </c>
      <c r="W17" s="11">
        <v>1</v>
      </c>
      <c r="X17" s="11">
        <v>1</v>
      </c>
      <c r="Y17" s="11">
        <v>3</v>
      </c>
      <c r="Z17" s="11">
        <f t="shared" ref="Z17:Z31" si="17">V17+W17+X17+Y17</f>
        <v>6</v>
      </c>
      <c r="AA17" s="11">
        <v>2</v>
      </c>
      <c r="AB17" s="11">
        <f t="shared" ref="AB17:AB31" si="18">Z17*AA17</f>
        <v>12</v>
      </c>
      <c r="AC17" s="53" t="str">
        <f t="shared" si="5"/>
        <v>MODERADO</v>
      </c>
    </row>
    <row r="18" spans="1:29" ht="115.5" customHeight="1" thickBot="1" x14ac:dyDescent="0.4">
      <c r="A18" s="168"/>
      <c r="B18" s="25">
        <v>600</v>
      </c>
      <c r="C18" s="25" t="str">
        <f>IFERROR(VLOOKUP(B18,[4]PELIGROS!$B$7:$D$130,2,FALSE),"")</f>
        <v>Fluidos o sustancias calientes</v>
      </c>
      <c r="D18" s="25" t="str">
        <f>IFERROR(VLOOKUP(B18,[4]PELIGROS!$B$7:$D$130,3,FALSE),"")</f>
        <v>Quemaduras de primer, segundo y tercer grado.</v>
      </c>
      <c r="E18" s="28" t="s">
        <v>95</v>
      </c>
      <c r="F18" s="39" t="s">
        <v>98</v>
      </c>
      <c r="G18" s="28" t="s">
        <v>76</v>
      </c>
      <c r="H18" s="28">
        <v>1</v>
      </c>
      <c r="I18" s="28">
        <v>2</v>
      </c>
      <c r="J18" s="28">
        <v>2</v>
      </c>
      <c r="K18" s="28">
        <v>3</v>
      </c>
      <c r="L18" s="28">
        <f t="shared" si="15"/>
        <v>8</v>
      </c>
      <c r="M18" s="28">
        <v>3</v>
      </c>
      <c r="N18" s="28">
        <f t="shared" si="16"/>
        <v>24</v>
      </c>
      <c r="O18" s="37" t="str">
        <f t="shared" si="2"/>
        <v>IMPORTANTE</v>
      </c>
      <c r="P18" s="38" t="s">
        <v>20</v>
      </c>
      <c r="Q18" s="25" t="s">
        <v>27</v>
      </c>
      <c r="R18" s="28" t="s">
        <v>27</v>
      </c>
      <c r="S18" s="28" t="s">
        <v>27</v>
      </c>
      <c r="T18" s="40" t="s">
        <v>112</v>
      </c>
      <c r="U18" s="38" t="s">
        <v>119</v>
      </c>
      <c r="V18" s="28">
        <v>1</v>
      </c>
      <c r="W18" s="28">
        <v>1</v>
      </c>
      <c r="X18" s="28">
        <v>1</v>
      </c>
      <c r="Y18" s="28">
        <v>3</v>
      </c>
      <c r="Z18" s="28">
        <f t="shared" si="17"/>
        <v>6</v>
      </c>
      <c r="AA18" s="28">
        <v>2</v>
      </c>
      <c r="AB18" s="28">
        <f t="shared" si="18"/>
        <v>12</v>
      </c>
      <c r="AC18" s="58" t="str">
        <f t="shared" si="5"/>
        <v>MODERADO</v>
      </c>
    </row>
    <row r="19" spans="1:29" ht="113.25" customHeight="1" x14ac:dyDescent="0.35">
      <c r="A19" s="169"/>
      <c r="B19" s="10">
        <v>602</v>
      </c>
      <c r="C19" s="10" t="str">
        <f>IFERROR(VLOOKUP(B19,[4]PELIGROS!$B$7:$D$130,2,FALSE),"")</f>
        <v>Ambientes con altas temperaturas</v>
      </c>
      <c r="D19" s="10" t="str">
        <f>IFERROR(VLOOKUP(B19,[4]PELIGROS!$B$7:$D$130,3,FALSE),"")</f>
        <v>Exposición a ambientes con altas temperaturas estrés térmico</v>
      </c>
      <c r="E19" s="11" t="s">
        <v>95</v>
      </c>
      <c r="F19" s="22" t="s">
        <v>98</v>
      </c>
      <c r="G19" s="11" t="s">
        <v>76</v>
      </c>
      <c r="H19" s="11">
        <v>1</v>
      </c>
      <c r="I19" s="11">
        <v>2</v>
      </c>
      <c r="J19" s="11">
        <v>2</v>
      </c>
      <c r="K19" s="11">
        <v>3</v>
      </c>
      <c r="L19" s="11">
        <f t="shared" si="15"/>
        <v>8</v>
      </c>
      <c r="M19" s="11">
        <v>2</v>
      </c>
      <c r="N19" s="11">
        <f t="shared" si="16"/>
        <v>16</v>
      </c>
      <c r="O19" s="34" t="str">
        <f t="shared" si="2"/>
        <v>MODERADO</v>
      </c>
      <c r="P19" s="12" t="s">
        <v>22</v>
      </c>
      <c r="Q19" s="10" t="s">
        <v>27</v>
      </c>
      <c r="R19" s="11" t="s">
        <v>27</v>
      </c>
      <c r="S19" s="11" t="s">
        <v>111</v>
      </c>
      <c r="T19" s="15" t="s">
        <v>112</v>
      </c>
      <c r="U19" s="12" t="s">
        <v>113</v>
      </c>
      <c r="V19" s="11">
        <v>1</v>
      </c>
      <c r="W19" s="11">
        <v>1</v>
      </c>
      <c r="X19" s="11">
        <v>1</v>
      </c>
      <c r="Y19" s="11">
        <v>2</v>
      </c>
      <c r="Z19" s="11">
        <f t="shared" si="17"/>
        <v>5</v>
      </c>
      <c r="AA19" s="11">
        <v>1</v>
      </c>
      <c r="AB19" s="11">
        <f t="shared" si="18"/>
        <v>5</v>
      </c>
      <c r="AC19" s="48" t="str">
        <f t="shared" si="5"/>
        <v>TOLERABLE</v>
      </c>
    </row>
    <row r="20" spans="1:29" ht="133.5" customHeight="1" x14ac:dyDescent="0.35">
      <c r="A20" s="168"/>
      <c r="B20" s="10">
        <v>607</v>
      </c>
      <c r="C20" s="10" t="str">
        <f>IFERROR(VLOOKUP(B20,[4]PELIGROS!$B$7:$D$130,2,FALSE),"")</f>
        <v>Materiales, equipos y/o herramientas calientes</v>
      </c>
      <c r="D20" s="10" t="str">
        <f>IFERROR(VLOOKUP(B20,[4]PELIGROS!$B$7:$D$130,3,FALSE),"")</f>
        <v>Contacto con superficies calientes, quemaduras.</v>
      </c>
      <c r="E20" s="11" t="s">
        <v>95</v>
      </c>
      <c r="F20" s="22" t="s">
        <v>98</v>
      </c>
      <c r="G20" s="11" t="s">
        <v>76</v>
      </c>
      <c r="H20" s="11">
        <v>1</v>
      </c>
      <c r="I20" s="11">
        <v>2</v>
      </c>
      <c r="J20" s="11">
        <v>2</v>
      </c>
      <c r="K20" s="11">
        <v>3</v>
      </c>
      <c r="L20" s="11">
        <f t="shared" si="15"/>
        <v>8</v>
      </c>
      <c r="M20" s="11">
        <v>2</v>
      </c>
      <c r="N20" s="11">
        <f t="shared" si="16"/>
        <v>16</v>
      </c>
      <c r="O20" s="34" t="str">
        <f t="shared" si="2"/>
        <v>MODERADO</v>
      </c>
      <c r="P20" s="12" t="s">
        <v>106</v>
      </c>
      <c r="Q20" s="10" t="s">
        <v>27</v>
      </c>
      <c r="R20" s="11" t="s">
        <v>27</v>
      </c>
      <c r="S20" s="11" t="s">
        <v>27</v>
      </c>
      <c r="T20" s="10" t="s">
        <v>109</v>
      </c>
      <c r="U20" s="10" t="s">
        <v>119</v>
      </c>
      <c r="V20" s="11">
        <v>1</v>
      </c>
      <c r="W20" s="11">
        <v>1</v>
      </c>
      <c r="X20" s="11">
        <v>1</v>
      </c>
      <c r="Y20" s="11">
        <v>3</v>
      </c>
      <c r="Z20" s="11">
        <f t="shared" si="17"/>
        <v>6</v>
      </c>
      <c r="AA20" s="11">
        <v>1</v>
      </c>
      <c r="AB20" s="11">
        <f t="shared" si="18"/>
        <v>6</v>
      </c>
      <c r="AC20" s="48" t="str">
        <f t="shared" si="5"/>
        <v>TOLERABLE</v>
      </c>
    </row>
    <row r="21" spans="1:29" ht="115" customHeight="1" x14ac:dyDescent="0.35">
      <c r="A21" s="168"/>
      <c r="B21" s="10">
        <v>610</v>
      </c>
      <c r="C21" s="10" t="str">
        <f>IFERROR(VLOOKUP(B21,[4]PELIGROS!$B$7:$D$130,2,FALSE),"")</f>
        <v>Vapor de agua</v>
      </c>
      <c r="D21" s="10" t="str">
        <f>IFERROR(VLOOKUP(B21,[4]PELIGROS!$B$7:$D$130,3,FALSE),"")</f>
        <v>Inhalación de vapor de agua, quemaduras de primer, segundo y tercer grado.</v>
      </c>
      <c r="E21" s="11" t="s">
        <v>95</v>
      </c>
      <c r="F21" s="22" t="s">
        <v>98</v>
      </c>
      <c r="G21" s="11" t="s">
        <v>76</v>
      </c>
      <c r="H21" s="11">
        <v>1</v>
      </c>
      <c r="I21" s="11">
        <v>2</v>
      </c>
      <c r="J21" s="11">
        <v>2</v>
      </c>
      <c r="K21" s="11">
        <v>3</v>
      </c>
      <c r="L21" s="11">
        <f t="shared" si="15"/>
        <v>8</v>
      </c>
      <c r="M21" s="11">
        <v>2</v>
      </c>
      <c r="N21" s="11">
        <f t="shared" si="16"/>
        <v>16</v>
      </c>
      <c r="O21" s="34" t="str">
        <f t="shared" si="2"/>
        <v>MODERADO</v>
      </c>
      <c r="P21" s="12" t="s">
        <v>20</v>
      </c>
      <c r="Q21" s="10" t="s">
        <v>27</v>
      </c>
      <c r="R21" s="11" t="s">
        <v>27</v>
      </c>
      <c r="S21" s="11" t="s">
        <v>27</v>
      </c>
      <c r="T21" s="10" t="s">
        <v>112</v>
      </c>
      <c r="U21" s="10" t="s">
        <v>119</v>
      </c>
      <c r="V21" s="11">
        <v>1</v>
      </c>
      <c r="W21" s="11">
        <v>1</v>
      </c>
      <c r="X21" s="11">
        <v>1</v>
      </c>
      <c r="Y21" s="11">
        <v>3</v>
      </c>
      <c r="Z21" s="11">
        <f t="shared" si="17"/>
        <v>6</v>
      </c>
      <c r="AA21" s="11">
        <v>1</v>
      </c>
      <c r="AB21" s="11">
        <f t="shared" si="18"/>
        <v>6</v>
      </c>
      <c r="AC21" s="48" t="str">
        <f t="shared" si="5"/>
        <v>TOLERABLE</v>
      </c>
    </row>
    <row r="22" spans="1:29" ht="174" customHeight="1" x14ac:dyDescent="0.35">
      <c r="A22" s="168"/>
      <c r="B22" s="10">
        <v>800</v>
      </c>
      <c r="C22" s="10" t="str">
        <f>IFERROR(VLOOKUP(B22,[4]PELIGROS!$B$7:$D$130,2,FALSE),"")</f>
        <v>Ruido debido a máquinas o equipos</v>
      </c>
      <c r="D22" s="10" t="str">
        <f>IFERROR(VLOOKUP(B22,[4]PELIGROS!$B$7:$D$130,3,FALSE),"")</f>
        <v>Exposición continua al ruido, hipoacusia, tensión muscular, estrés, falta de concentración.</v>
      </c>
      <c r="E22" s="11" t="s">
        <v>95</v>
      </c>
      <c r="F22" s="22" t="s">
        <v>98</v>
      </c>
      <c r="G22" s="11" t="s">
        <v>97</v>
      </c>
      <c r="H22" s="11">
        <v>1</v>
      </c>
      <c r="I22" s="11">
        <v>2</v>
      </c>
      <c r="J22" s="11">
        <v>2</v>
      </c>
      <c r="K22" s="11">
        <v>3</v>
      </c>
      <c r="L22" s="11">
        <f t="shared" si="15"/>
        <v>8</v>
      </c>
      <c r="M22" s="11">
        <v>3</v>
      </c>
      <c r="N22" s="11">
        <f t="shared" si="16"/>
        <v>24</v>
      </c>
      <c r="O22" s="35" t="str">
        <f t="shared" si="2"/>
        <v>IMPORTANTE</v>
      </c>
      <c r="P22" s="12" t="s">
        <v>24</v>
      </c>
      <c r="Q22" s="10" t="s">
        <v>27</v>
      </c>
      <c r="R22" s="11" t="s">
        <v>27</v>
      </c>
      <c r="S22" s="11" t="s">
        <v>27</v>
      </c>
      <c r="T22" s="13" t="s">
        <v>126</v>
      </c>
      <c r="U22" s="10" t="s">
        <v>173</v>
      </c>
      <c r="V22" s="11">
        <v>1</v>
      </c>
      <c r="W22" s="11">
        <v>1</v>
      </c>
      <c r="X22" s="11">
        <v>1</v>
      </c>
      <c r="Y22" s="11">
        <v>3</v>
      </c>
      <c r="Z22" s="11">
        <f t="shared" si="17"/>
        <v>6</v>
      </c>
      <c r="AA22" s="11">
        <v>1</v>
      </c>
      <c r="AB22" s="11">
        <f t="shared" si="18"/>
        <v>6</v>
      </c>
      <c r="AC22" s="48" t="str">
        <f t="shared" si="5"/>
        <v>TOLERABLE</v>
      </c>
    </row>
    <row r="23" spans="1:29" ht="408" customHeight="1" x14ac:dyDescent="0.35">
      <c r="A23" s="170"/>
      <c r="B23" s="10">
        <v>908</v>
      </c>
      <c r="C23" s="10" t="str">
        <f>IFERROR(VLOOKUP(B23,[4]PELIGROS!$B$7:$D$130,2,FALSE),"")</f>
        <v>Virus SARS-CoV-2 (Virus que produce la enfermedad COVID-19)</v>
      </c>
      <c r="D23" s="10" t="str">
        <f>IFERROR(VLOOKUP(B23,[4]PELIGROS!$B$7:$D$130,3,FALSE),"")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3" s="11" t="s">
        <v>95</v>
      </c>
      <c r="F23" s="22" t="s">
        <v>96</v>
      </c>
      <c r="G23" s="30" t="s">
        <v>97</v>
      </c>
      <c r="H23" s="31">
        <v>1</v>
      </c>
      <c r="I23" s="31">
        <v>1</v>
      </c>
      <c r="J23" s="31">
        <v>1</v>
      </c>
      <c r="K23" s="30">
        <v>3</v>
      </c>
      <c r="L23" s="30">
        <f t="shared" si="15"/>
        <v>6</v>
      </c>
      <c r="M23" s="31">
        <v>3</v>
      </c>
      <c r="N23" s="31">
        <f t="shared" si="16"/>
        <v>18</v>
      </c>
      <c r="O23" s="36" t="str">
        <f t="shared" ref="O23:O31" si="19">IF(N23&gt;=25,"INTOLERABLE",IF(N23&gt;=17,"IMPORTANTE",IF(N23&gt;=9,"MODERADO",IF(N23&gt;=5,"TOLERABLE","TRIVIAL"))))</f>
        <v>IMPORTANTE</v>
      </c>
      <c r="P23" s="32" t="s">
        <v>176</v>
      </c>
      <c r="Q23" s="10" t="s">
        <v>27</v>
      </c>
      <c r="R23" s="10" t="s">
        <v>27</v>
      </c>
      <c r="S23" s="10" t="s">
        <v>27</v>
      </c>
      <c r="T23" s="13" t="s">
        <v>129</v>
      </c>
      <c r="U23" s="10" t="s">
        <v>27</v>
      </c>
      <c r="V23" s="31">
        <v>1</v>
      </c>
      <c r="W23" s="31">
        <v>1</v>
      </c>
      <c r="X23" s="31">
        <v>1</v>
      </c>
      <c r="Y23" s="31">
        <v>1</v>
      </c>
      <c r="Z23" s="31">
        <f t="shared" si="17"/>
        <v>4</v>
      </c>
      <c r="AA23" s="31">
        <v>2</v>
      </c>
      <c r="AB23" s="31">
        <f t="shared" si="18"/>
        <v>8</v>
      </c>
      <c r="AC23" s="48" t="str">
        <f t="shared" ref="AC23:AC31" si="20">IF(AB23&gt;=25,"INTOLERABLE",IF(AB23&gt;=17,"IMPORTANTE",IF(AB23&gt;=9,"MODERADO",IF(AB23&gt;=5,"TOLERABLE","TRIVIAL"))))</f>
        <v>TOLERABLE</v>
      </c>
    </row>
    <row r="24" spans="1:29" ht="179.5" customHeight="1" x14ac:dyDescent="0.35">
      <c r="A24" s="171" t="s">
        <v>174</v>
      </c>
      <c r="B24" s="10">
        <v>2100</v>
      </c>
      <c r="C24" s="10" t="s">
        <v>153</v>
      </c>
      <c r="D24" s="10" t="s">
        <v>154</v>
      </c>
      <c r="E24" s="173" t="s">
        <v>95</v>
      </c>
      <c r="F24" s="62" t="s">
        <v>102</v>
      </c>
      <c r="G24" s="65" t="s">
        <v>76</v>
      </c>
      <c r="H24" s="31">
        <v>1</v>
      </c>
      <c r="I24" s="31">
        <v>2</v>
      </c>
      <c r="J24" s="31">
        <v>2</v>
      </c>
      <c r="K24" s="30">
        <v>3</v>
      </c>
      <c r="L24" s="30">
        <v>8</v>
      </c>
      <c r="M24" s="31">
        <v>3</v>
      </c>
      <c r="N24" s="31">
        <v>24</v>
      </c>
      <c r="O24" s="36" t="s">
        <v>155</v>
      </c>
      <c r="P24" s="32" t="s">
        <v>106</v>
      </c>
      <c r="Q24" s="10" t="s">
        <v>27</v>
      </c>
      <c r="R24" s="10" t="s">
        <v>27</v>
      </c>
      <c r="S24" s="10" t="s">
        <v>27</v>
      </c>
      <c r="T24" s="13" t="s">
        <v>156</v>
      </c>
      <c r="U24" s="10" t="s">
        <v>157</v>
      </c>
      <c r="V24" s="31">
        <v>1</v>
      </c>
      <c r="W24" s="31">
        <v>1</v>
      </c>
      <c r="X24" s="31">
        <v>1</v>
      </c>
      <c r="Y24" s="31">
        <v>3</v>
      </c>
      <c r="Z24" s="31">
        <v>6</v>
      </c>
      <c r="AA24" s="31">
        <v>2</v>
      </c>
      <c r="AB24" s="31">
        <v>12</v>
      </c>
      <c r="AC24" s="48" t="s">
        <v>158</v>
      </c>
    </row>
    <row r="25" spans="1:29" ht="179.5" customHeight="1" x14ac:dyDescent="0.35">
      <c r="A25" s="168"/>
      <c r="B25" s="10">
        <v>200</v>
      </c>
      <c r="C25" s="10" t="str">
        <f>IFERROR(VLOOKUP(B25,[4]PELIGROS!$B$7:$D$130,2,FALSE),"")</f>
        <v>Tránsito vehicular</v>
      </c>
      <c r="D25" s="10" t="str">
        <f>IFERROR(VLOOKUP(B25,[4]PELIGROS!$B$7:$D$130,3,FALSE),"")</f>
        <v>Colisión, atropello, volcadura</v>
      </c>
      <c r="E25" s="174"/>
      <c r="F25" s="62" t="s">
        <v>102</v>
      </c>
      <c r="G25" s="65" t="s">
        <v>76</v>
      </c>
      <c r="H25" s="31">
        <v>1</v>
      </c>
      <c r="I25" s="31">
        <v>2</v>
      </c>
      <c r="J25" s="31">
        <v>2</v>
      </c>
      <c r="K25" s="30">
        <v>3</v>
      </c>
      <c r="L25" s="30">
        <f t="shared" ref="L25:L29" si="21">H25+I25+J25+K25</f>
        <v>8</v>
      </c>
      <c r="M25" s="31">
        <v>3</v>
      </c>
      <c r="N25" s="31">
        <f t="shared" ref="N25:N29" si="22">L25*M25</f>
        <v>24</v>
      </c>
      <c r="O25" s="36" t="str">
        <f t="shared" ref="O25:O29" si="23">IF(N25&gt;=25,"INTOLERABLE",IF(N25&gt;=17,"IMPORTANTE",IF(N25&gt;=9,"MODERADO",IF(N25&gt;=5,"TOLERABLE","TRIVIAL"))))</f>
        <v>IMPORTANTE</v>
      </c>
      <c r="P25" s="32" t="s">
        <v>106</v>
      </c>
      <c r="Q25" s="10" t="s">
        <v>27</v>
      </c>
      <c r="R25" s="10" t="s">
        <v>27</v>
      </c>
      <c r="S25" s="10" t="s">
        <v>27</v>
      </c>
      <c r="T25" s="13" t="s">
        <v>159</v>
      </c>
      <c r="U25" s="10" t="s">
        <v>160</v>
      </c>
      <c r="V25" s="31">
        <v>1</v>
      </c>
      <c r="W25" s="31">
        <v>1</v>
      </c>
      <c r="X25" s="31">
        <v>1</v>
      </c>
      <c r="Y25" s="31">
        <v>3</v>
      </c>
      <c r="Z25" s="31">
        <f t="shared" ref="Z25:Z29" si="24">V25+W25+X25+Y25</f>
        <v>6</v>
      </c>
      <c r="AA25" s="31">
        <v>2</v>
      </c>
      <c r="AB25" s="31">
        <f t="shared" ref="AB25:AB29" si="25">Z25*AA25</f>
        <v>12</v>
      </c>
      <c r="AC25" s="48" t="str">
        <f t="shared" ref="AC25:AC29" si="26">IF(AB25&gt;=25,"INTOLERABLE",IF(AB25&gt;=17,"IMPORTANTE",IF(AB25&gt;=9,"MODERADO",IF(AB25&gt;=5,"TOLERABLE","TRIVIAL"))))</f>
        <v>MODERADO</v>
      </c>
    </row>
    <row r="26" spans="1:29" ht="179.5" customHeight="1" x14ac:dyDescent="0.35">
      <c r="A26" s="168"/>
      <c r="B26" s="10">
        <v>204</v>
      </c>
      <c r="C26" s="10" t="str">
        <f>IFERROR(VLOOKUP(B26,[4]PELIGROS!$B$7:$D$130,2,FALSE),"")</f>
        <v>Vías/ pista resbalosa</v>
      </c>
      <c r="D26" s="10" t="str">
        <f>IFERROR(VLOOKUP(B26,[4]PELIGROS!$B$7:$D$130,3,FALSE),"")</f>
        <v>Colisión, atropello, volcadura.</v>
      </c>
      <c r="E26" s="174"/>
      <c r="F26" s="62" t="s">
        <v>102</v>
      </c>
      <c r="G26" s="65" t="s">
        <v>76</v>
      </c>
      <c r="H26" s="31">
        <v>1</v>
      </c>
      <c r="I26" s="31">
        <v>2</v>
      </c>
      <c r="J26" s="31">
        <v>2</v>
      </c>
      <c r="K26" s="30">
        <v>3</v>
      </c>
      <c r="L26" s="30">
        <f t="shared" si="21"/>
        <v>8</v>
      </c>
      <c r="M26" s="31">
        <v>3</v>
      </c>
      <c r="N26" s="31">
        <f t="shared" si="22"/>
        <v>24</v>
      </c>
      <c r="O26" s="36" t="str">
        <f t="shared" si="23"/>
        <v>IMPORTANTE</v>
      </c>
      <c r="P26" s="32" t="s">
        <v>106</v>
      </c>
      <c r="Q26" s="10" t="s">
        <v>27</v>
      </c>
      <c r="R26" s="10" t="s">
        <v>27</v>
      </c>
      <c r="S26" s="10" t="s">
        <v>27</v>
      </c>
      <c r="T26" s="13" t="s">
        <v>161</v>
      </c>
      <c r="U26" s="10" t="s">
        <v>162</v>
      </c>
      <c r="V26" s="31">
        <v>1</v>
      </c>
      <c r="W26" s="31">
        <v>1</v>
      </c>
      <c r="X26" s="31">
        <v>1</v>
      </c>
      <c r="Y26" s="31">
        <v>3</v>
      </c>
      <c r="Z26" s="31">
        <f t="shared" si="24"/>
        <v>6</v>
      </c>
      <c r="AA26" s="31">
        <v>2</v>
      </c>
      <c r="AB26" s="31">
        <f t="shared" si="25"/>
        <v>12</v>
      </c>
      <c r="AC26" s="48" t="str">
        <f t="shared" si="26"/>
        <v>MODERADO</v>
      </c>
    </row>
    <row r="27" spans="1:29" ht="243" customHeight="1" x14ac:dyDescent="0.35">
      <c r="A27" s="168"/>
      <c r="B27" s="10">
        <v>908</v>
      </c>
      <c r="C27" s="10" t="str">
        <f>IFERROR(VLOOKUP(B27,[4]PELIGROS!$B$7:$D$130,2,FALSE),"")</f>
        <v>Virus SARS-CoV-2 (Virus que produce la enfermedad COVID-19)</v>
      </c>
      <c r="D27" s="10" t="str">
        <f>IFERROR(VLOOKUP(B27,[4]PELIGROS!$B$7:$D$130,3,FALSE),"")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7" s="174"/>
      <c r="F27" s="62" t="s">
        <v>96</v>
      </c>
      <c r="G27" s="65" t="s">
        <v>76</v>
      </c>
      <c r="H27" s="31">
        <v>1</v>
      </c>
      <c r="I27" s="31">
        <v>1</v>
      </c>
      <c r="J27" s="31">
        <v>1</v>
      </c>
      <c r="K27" s="30">
        <v>3</v>
      </c>
      <c r="L27" s="30">
        <f t="shared" si="21"/>
        <v>6</v>
      </c>
      <c r="M27" s="31">
        <v>3</v>
      </c>
      <c r="N27" s="31">
        <f t="shared" si="22"/>
        <v>18</v>
      </c>
      <c r="O27" s="36" t="str">
        <f t="shared" si="23"/>
        <v>IMPORTANTE</v>
      </c>
      <c r="P27" s="32" t="s">
        <v>176</v>
      </c>
      <c r="Q27" s="10" t="s">
        <v>27</v>
      </c>
      <c r="R27" s="10" t="s">
        <v>27</v>
      </c>
      <c r="S27" s="10" t="s">
        <v>27</v>
      </c>
      <c r="T27" s="13" t="s">
        <v>129</v>
      </c>
      <c r="U27" s="10" t="s">
        <v>27</v>
      </c>
      <c r="V27" s="31">
        <v>1</v>
      </c>
      <c r="W27" s="31">
        <v>1</v>
      </c>
      <c r="X27" s="31">
        <v>1</v>
      </c>
      <c r="Y27" s="31">
        <v>3</v>
      </c>
      <c r="Z27" s="31">
        <f t="shared" si="24"/>
        <v>6</v>
      </c>
      <c r="AA27" s="31">
        <v>2</v>
      </c>
      <c r="AB27" s="31">
        <f t="shared" si="25"/>
        <v>12</v>
      </c>
      <c r="AC27" s="48" t="str">
        <f t="shared" si="26"/>
        <v>MODERADO</v>
      </c>
    </row>
    <row r="28" spans="1:29" ht="179.5" customHeight="1" x14ac:dyDescent="0.35">
      <c r="A28" s="168"/>
      <c r="B28" s="10" t="s">
        <v>27</v>
      </c>
      <c r="C28" s="10" t="s">
        <v>163</v>
      </c>
      <c r="D28" s="10" t="s">
        <v>164</v>
      </c>
      <c r="E28" s="174"/>
      <c r="F28" s="62" t="s">
        <v>165</v>
      </c>
      <c r="G28" s="65" t="s">
        <v>76</v>
      </c>
      <c r="H28" s="31">
        <v>1</v>
      </c>
      <c r="I28" s="31">
        <v>2</v>
      </c>
      <c r="J28" s="31">
        <v>2</v>
      </c>
      <c r="K28" s="30">
        <v>3</v>
      </c>
      <c r="L28" s="30">
        <f t="shared" si="21"/>
        <v>8</v>
      </c>
      <c r="M28" s="31">
        <v>2</v>
      </c>
      <c r="N28" s="31">
        <f t="shared" si="22"/>
        <v>16</v>
      </c>
      <c r="O28" s="36" t="str">
        <f t="shared" si="23"/>
        <v>MODERADO</v>
      </c>
      <c r="P28" s="32" t="s">
        <v>166</v>
      </c>
      <c r="Q28" s="10" t="s">
        <v>27</v>
      </c>
      <c r="R28" s="10" t="s">
        <v>27</v>
      </c>
      <c r="S28" s="10" t="s">
        <v>27</v>
      </c>
      <c r="T28" s="13" t="s">
        <v>167</v>
      </c>
      <c r="U28" s="10" t="s">
        <v>168</v>
      </c>
      <c r="V28" s="31">
        <v>1</v>
      </c>
      <c r="W28" s="31">
        <v>1</v>
      </c>
      <c r="X28" s="31">
        <v>1</v>
      </c>
      <c r="Y28" s="31">
        <v>3</v>
      </c>
      <c r="Z28" s="31">
        <f t="shared" si="24"/>
        <v>6</v>
      </c>
      <c r="AA28" s="31">
        <v>1</v>
      </c>
      <c r="AB28" s="31">
        <f t="shared" si="25"/>
        <v>6</v>
      </c>
      <c r="AC28" s="48" t="str">
        <f t="shared" si="26"/>
        <v>TOLERABLE</v>
      </c>
    </row>
    <row r="29" spans="1:29" ht="179.5" customHeight="1" x14ac:dyDescent="0.35">
      <c r="A29" s="170"/>
      <c r="B29" s="10">
        <v>1002</v>
      </c>
      <c r="C29" s="10" t="s">
        <v>169</v>
      </c>
      <c r="D29" s="10" t="str">
        <f>IFERROR(VLOOKUP(B29,[4]PELIGROS!$B$7:$D$130,3,FALSE),"")</f>
        <v>Carga o movimiento de materiales o equipos, sobreesfuerzo, lesiones musculares, hernias</v>
      </c>
      <c r="E29" s="175"/>
      <c r="F29" s="62" t="s">
        <v>170</v>
      </c>
      <c r="G29" s="65" t="s">
        <v>97</v>
      </c>
      <c r="H29" s="31">
        <v>1</v>
      </c>
      <c r="I29" s="31">
        <v>2</v>
      </c>
      <c r="J29" s="31">
        <v>2</v>
      </c>
      <c r="K29" s="30">
        <v>3</v>
      </c>
      <c r="L29" s="30">
        <f t="shared" si="21"/>
        <v>8</v>
      </c>
      <c r="M29" s="31">
        <v>3</v>
      </c>
      <c r="N29" s="31">
        <f t="shared" si="22"/>
        <v>24</v>
      </c>
      <c r="O29" s="36" t="str">
        <f t="shared" si="23"/>
        <v>IMPORTANTE</v>
      </c>
      <c r="P29" s="32" t="s">
        <v>166</v>
      </c>
      <c r="Q29" s="10" t="s">
        <v>27</v>
      </c>
      <c r="R29" s="10" t="s">
        <v>27</v>
      </c>
      <c r="S29" s="10" t="s">
        <v>27</v>
      </c>
      <c r="T29" s="13" t="s">
        <v>171</v>
      </c>
      <c r="U29" s="10" t="s">
        <v>172</v>
      </c>
      <c r="V29" s="31">
        <v>1</v>
      </c>
      <c r="W29" s="31">
        <v>1</v>
      </c>
      <c r="X29" s="31">
        <v>1</v>
      </c>
      <c r="Y29" s="31">
        <v>3</v>
      </c>
      <c r="Z29" s="31">
        <f t="shared" si="24"/>
        <v>6</v>
      </c>
      <c r="AA29" s="31">
        <v>1</v>
      </c>
      <c r="AB29" s="31">
        <f t="shared" si="25"/>
        <v>6</v>
      </c>
      <c r="AC29" s="48" t="str">
        <f t="shared" si="26"/>
        <v>TOLERABLE</v>
      </c>
    </row>
    <row r="30" spans="1:29" ht="168" customHeight="1" x14ac:dyDescent="0.35">
      <c r="A30" s="171" t="s">
        <v>139</v>
      </c>
      <c r="B30" s="11" t="s">
        <v>27</v>
      </c>
      <c r="C30" s="10" t="s">
        <v>140</v>
      </c>
      <c r="D30" s="10" t="s">
        <v>141</v>
      </c>
      <c r="E30" s="61" t="s">
        <v>95</v>
      </c>
      <c r="F30" s="62" t="s">
        <v>142</v>
      </c>
      <c r="G30" s="61" t="s">
        <v>76</v>
      </c>
      <c r="H30" s="10">
        <v>1</v>
      </c>
      <c r="I30" s="10">
        <v>2</v>
      </c>
      <c r="J30" s="10">
        <v>2</v>
      </c>
      <c r="K30" s="11">
        <v>2</v>
      </c>
      <c r="L30" s="11">
        <f t="shared" si="15"/>
        <v>7</v>
      </c>
      <c r="M30" s="10">
        <v>3</v>
      </c>
      <c r="N30" s="11">
        <f t="shared" si="16"/>
        <v>21</v>
      </c>
      <c r="O30" s="63" t="str">
        <f t="shared" si="19"/>
        <v>IMPORTANTE</v>
      </c>
      <c r="P30" s="32" t="s">
        <v>143</v>
      </c>
      <c r="Q30" s="11" t="s">
        <v>27</v>
      </c>
      <c r="R30" s="10" t="s">
        <v>27</v>
      </c>
      <c r="S30" s="12" t="s">
        <v>27</v>
      </c>
      <c r="T30" s="13" t="s">
        <v>144</v>
      </c>
      <c r="U30" s="11" t="s">
        <v>27</v>
      </c>
      <c r="V30" s="10">
        <v>1</v>
      </c>
      <c r="W30" s="10">
        <v>1</v>
      </c>
      <c r="X30" s="10">
        <v>1</v>
      </c>
      <c r="Y30" s="12">
        <v>1</v>
      </c>
      <c r="Z30" s="11">
        <f t="shared" si="17"/>
        <v>4</v>
      </c>
      <c r="AA30" s="10">
        <v>3</v>
      </c>
      <c r="AB30" s="11">
        <f t="shared" si="18"/>
        <v>12</v>
      </c>
      <c r="AC30" s="64" t="str">
        <f t="shared" si="20"/>
        <v>MODERADO</v>
      </c>
    </row>
    <row r="31" spans="1:29" ht="168" customHeight="1" x14ac:dyDescent="0.35">
      <c r="A31" s="168"/>
      <c r="B31" s="11" t="s">
        <v>27</v>
      </c>
      <c r="C31" s="10" t="s">
        <v>145</v>
      </c>
      <c r="D31" s="10" t="s">
        <v>146</v>
      </c>
      <c r="E31" s="61" t="s">
        <v>95</v>
      </c>
      <c r="F31" s="62" t="s">
        <v>147</v>
      </c>
      <c r="G31" s="61" t="s">
        <v>76</v>
      </c>
      <c r="H31" s="11">
        <v>1</v>
      </c>
      <c r="I31" s="11">
        <v>2</v>
      </c>
      <c r="J31" s="11">
        <v>2</v>
      </c>
      <c r="K31" s="11">
        <v>2</v>
      </c>
      <c r="L31" s="11">
        <f t="shared" si="15"/>
        <v>7</v>
      </c>
      <c r="M31" s="11">
        <v>3</v>
      </c>
      <c r="N31" s="11">
        <f t="shared" si="16"/>
        <v>21</v>
      </c>
      <c r="O31" s="63" t="str">
        <f t="shared" si="19"/>
        <v>IMPORTANTE</v>
      </c>
      <c r="P31" s="32" t="s">
        <v>143</v>
      </c>
      <c r="Q31" s="11" t="s">
        <v>27</v>
      </c>
      <c r="R31" s="10" t="s">
        <v>27</v>
      </c>
      <c r="S31" s="12" t="s">
        <v>27</v>
      </c>
      <c r="T31" s="11" t="s">
        <v>144</v>
      </c>
      <c r="U31" s="11" t="s">
        <v>27</v>
      </c>
      <c r="V31" s="11">
        <v>1</v>
      </c>
      <c r="W31" s="11">
        <v>1</v>
      </c>
      <c r="X31" s="11">
        <v>1</v>
      </c>
      <c r="Y31" s="12">
        <v>1</v>
      </c>
      <c r="Z31" s="11">
        <f t="shared" si="17"/>
        <v>4</v>
      </c>
      <c r="AA31" s="11">
        <v>3</v>
      </c>
      <c r="AB31" s="11">
        <f t="shared" si="18"/>
        <v>12</v>
      </c>
      <c r="AC31" s="64" t="str">
        <f t="shared" si="20"/>
        <v>MODERADO</v>
      </c>
    </row>
    <row r="32" spans="1:29" ht="156.5" x14ac:dyDescent="0.35">
      <c r="A32" s="192" t="s">
        <v>71</v>
      </c>
      <c r="B32" s="25"/>
      <c r="C32" s="25" t="s">
        <v>72</v>
      </c>
      <c r="D32" s="25" t="s">
        <v>73</v>
      </c>
      <c r="E32" s="27" t="s">
        <v>74</v>
      </c>
      <c r="F32" s="26" t="s">
        <v>75</v>
      </c>
      <c r="G32" s="27" t="s">
        <v>76</v>
      </c>
      <c r="H32" s="28">
        <v>1</v>
      </c>
      <c r="I32" s="28">
        <v>1</v>
      </c>
      <c r="J32" s="28">
        <v>1</v>
      </c>
      <c r="K32" s="25">
        <v>3</v>
      </c>
      <c r="L32" s="28">
        <f t="shared" si="15"/>
        <v>6</v>
      </c>
      <c r="M32" s="28">
        <v>3</v>
      </c>
      <c r="N32" s="28">
        <f t="shared" si="16"/>
        <v>18</v>
      </c>
      <c r="O32" s="37" t="str">
        <f t="shared" si="2"/>
        <v>IMPORTANTE</v>
      </c>
      <c r="P32" s="25" t="s">
        <v>77</v>
      </c>
      <c r="Q32" s="25" t="s">
        <v>27</v>
      </c>
      <c r="R32" s="25" t="s">
        <v>27</v>
      </c>
      <c r="S32" s="25" t="s">
        <v>116</v>
      </c>
      <c r="T32" s="25" t="s">
        <v>117</v>
      </c>
      <c r="U32" s="38" t="s">
        <v>27</v>
      </c>
      <c r="V32" s="28">
        <v>1</v>
      </c>
      <c r="W32" s="28">
        <v>1</v>
      </c>
      <c r="X32" s="28">
        <v>1</v>
      </c>
      <c r="Y32" s="28">
        <v>1</v>
      </c>
      <c r="Z32" s="28">
        <f t="shared" ref="Z32:Z35" si="27">V32+W32+X32+Y32</f>
        <v>4</v>
      </c>
      <c r="AA32" s="28">
        <v>2</v>
      </c>
      <c r="AB32" s="28">
        <f t="shared" ref="AB32:AB35" si="28">Z32*AA32</f>
        <v>8</v>
      </c>
      <c r="AC32" s="52" t="str">
        <f t="shared" si="5"/>
        <v>TOLERABLE</v>
      </c>
    </row>
    <row r="33" spans="1:30" s="23" customFormat="1" ht="151.75" customHeight="1" thickBot="1" x14ac:dyDescent="0.35">
      <c r="A33" s="193"/>
      <c r="B33" s="10">
        <v>1200</v>
      </c>
      <c r="C33" s="10" t="str">
        <f>IFERROR(VLOOKUP(B33,[4]PELIGROS!$B$7:$D$130,2,FALSE),"")</f>
        <v>Lluvia intensa</v>
      </c>
      <c r="D33" s="10" t="str">
        <f>IFERROR(VLOOKUP(B33,[4]PELIGROS!$B$7:$D$130,3,FALSE),"")</f>
        <v>Inundación, resbalones, colisión, resfríos.</v>
      </c>
      <c r="E33" s="182" t="s">
        <v>105</v>
      </c>
      <c r="F33" s="183" t="s">
        <v>75</v>
      </c>
      <c r="G33" s="182" t="s">
        <v>76</v>
      </c>
      <c r="H33" s="11">
        <v>1</v>
      </c>
      <c r="I33" s="11">
        <v>2</v>
      </c>
      <c r="J33" s="11">
        <v>2</v>
      </c>
      <c r="K33" s="10">
        <v>3</v>
      </c>
      <c r="L33" s="10">
        <f t="shared" si="15"/>
        <v>8</v>
      </c>
      <c r="M33" s="11">
        <v>2</v>
      </c>
      <c r="N33" s="10">
        <f t="shared" si="16"/>
        <v>16</v>
      </c>
      <c r="O33" s="34" t="str">
        <f t="shared" si="2"/>
        <v>MODERADO</v>
      </c>
      <c r="P33" s="12" t="s">
        <v>106</v>
      </c>
      <c r="Q33" s="12" t="s">
        <v>27</v>
      </c>
      <c r="R33" s="10" t="s">
        <v>27</v>
      </c>
      <c r="S33" s="10" t="s">
        <v>27</v>
      </c>
      <c r="T33" s="11" t="s">
        <v>120</v>
      </c>
      <c r="U33" s="12" t="s">
        <v>27</v>
      </c>
      <c r="V33" s="10">
        <v>1</v>
      </c>
      <c r="W33" s="10">
        <v>1</v>
      </c>
      <c r="X33" s="10">
        <v>1</v>
      </c>
      <c r="Y33" s="10">
        <v>3</v>
      </c>
      <c r="Z33" s="10">
        <f t="shared" si="27"/>
        <v>6</v>
      </c>
      <c r="AA33" s="10">
        <v>1</v>
      </c>
      <c r="AB33" s="10">
        <f t="shared" si="28"/>
        <v>6</v>
      </c>
      <c r="AC33" s="48" t="str">
        <f t="shared" si="5"/>
        <v>TOLERABLE</v>
      </c>
    </row>
    <row r="34" spans="1:30" s="23" customFormat="1" ht="118.5" customHeight="1" x14ac:dyDescent="0.3">
      <c r="A34" s="170"/>
      <c r="B34" s="10">
        <v>1202</v>
      </c>
      <c r="C34" s="10" t="str">
        <f>IFERROR(VLOOKUP(B34,[4]PELIGROS!$B$7:$D$130,2,FALSE),"")</f>
        <v>Tormenta Eléctrica</v>
      </c>
      <c r="D34" s="10" t="str">
        <f>IFERROR(VLOOKUP(B34,[4]PELIGROS!$B$7:$D$130,3,FALSE),"")</f>
        <v>Exposición a descarga eléctrica, electrización, electrocución, incendios</v>
      </c>
      <c r="E34" s="182"/>
      <c r="F34" s="183"/>
      <c r="G34" s="182"/>
      <c r="H34" s="11">
        <v>1</v>
      </c>
      <c r="I34" s="11">
        <v>2</v>
      </c>
      <c r="J34" s="11">
        <v>2</v>
      </c>
      <c r="K34" s="10">
        <v>3</v>
      </c>
      <c r="L34" s="10">
        <f t="shared" si="15"/>
        <v>8</v>
      </c>
      <c r="M34" s="11">
        <v>3</v>
      </c>
      <c r="N34" s="10">
        <f t="shared" si="16"/>
        <v>24</v>
      </c>
      <c r="O34" s="35" t="str">
        <f t="shared" si="2"/>
        <v>IMPORTANTE</v>
      </c>
      <c r="P34" s="12" t="s">
        <v>106</v>
      </c>
      <c r="Q34" s="12" t="s">
        <v>27</v>
      </c>
      <c r="R34" s="10" t="s">
        <v>27</v>
      </c>
      <c r="S34" s="10" t="s">
        <v>123</v>
      </c>
      <c r="T34" s="11" t="s">
        <v>124</v>
      </c>
      <c r="U34" s="12" t="s">
        <v>27</v>
      </c>
      <c r="V34" s="10">
        <v>1</v>
      </c>
      <c r="W34" s="10">
        <v>1</v>
      </c>
      <c r="X34" s="10">
        <v>1</v>
      </c>
      <c r="Y34" s="10">
        <v>3</v>
      </c>
      <c r="Z34" s="10">
        <f t="shared" si="27"/>
        <v>6</v>
      </c>
      <c r="AA34" s="10">
        <v>2</v>
      </c>
      <c r="AB34" s="10">
        <f t="shared" si="28"/>
        <v>12</v>
      </c>
      <c r="AC34" s="53" t="str">
        <f t="shared" si="5"/>
        <v>MODERADO</v>
      </c>
    </row>
    <row r="35" spans="1:30" s="23" customFormat="1" ht="117" customHeight="1" thickBot="1" x14ac:dyDescent="0.35">
      <c r="A35" s="193"/>
      <c r="B35" s="49">
        <v>1203</v>
      </c>
      <c r="C35" s="49" t="str">
        <f>IFERROR(VLOOKUP(B35,[4]PELIGROS!$B$7:$D$130,2,FALSE),"")</f>
        <v>Sismos</v>
      </c>
      <c r="D35" s="49" t="str">
        <f>IFERROR(VLOOKUP(B35,[4]PELIGROS!$B$7:$D$130,3,FALSE),"")</f>
        <v>Caída del personal/colapso de estructuras, golpes, aplastamiento, muerte</v>
      </c>
      <c r="E35" s="49" t="s">
        <v>74</v>
      </c>
      <c r="F35" s="184"/>
      <c r="G35" s="185"/>
      <c r="H35" s="50">
        <v>1</v>
      </c>
      <c r="I35" s="50">
        <v>2</v>
      </c>
      <c r="J35" s="50">
        <v>2</v>
      </c>
      <c r="K35" s="49">
        <v>3</v>
      </c>
      <c r="L35" s="49">
        <f t="shared" si="15"/>
        <v>8</v>
      </c>
      <c r="M35" s="50">
        <v>3</v>
      </c>
      <c r="N35" s="49">
        <f t="shared" si="16"/>
        <v>24</v>
      </c>
      <c r="O35" s="54" t="str">
        <f t="shared" si="2"/>
        <v>IMPORTANTE</v>
      </c>
      <c r="P35" s="51" t="s">
        <v>106</v>
      </c>
      <c r="Q35" s="51" t="s">
        <v>27</v>
      </c>
      <c r="R35" s="49" t="s">
        <v>27</v>
      </c>
      <c r="S35" s="49" t="s">
        <v>27</v>
      </c>
      <c r="T35" s="50" t="s">
        <v>112</v>
      </c>
      <c r="U35" s="51" t="s">
        <v>27</v>
      </c>
      <c r="V35" s="50">
        <v>1</v>
      </c>
      <c r="W35" s="50">
        <v>1</v>
      </c>
      <c r="X35" s="50">
        <v>1</v>
      </c>
      <c r="Y35" s="49">
        <v>3</v>
      </c>
      <c r="Z35" s="49">
        <f t="shared" si="27"/>
        <v>6</v>
      </c>
      <c r="AA35" s="50">
        <v>2</v>
      </c>
      <c r="AB35" s="49">
        <f t="shared" si="28"/>
        <v>12</v>
      </c>
      <c r="AC35" s="55" t="str">
        <f t="shared" si="5"/>
        <v>MODERADO</v>
      </c>
    </row>
    <row r="36" spans="1:30" s="17" customFormat="1" ht="16.5" customHeight="1" x14ac:dyDescent="0.35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"/>
      <c r="T36" s="16"/>
      <c r="V36" s="18"/>
      <c r="W36" s="18"/>
      <c r="X36" s="18"/>
      <c r="Y36" s="18"/>
      <c r="Z36" s="18"/>
      <c r="AA36" s="18"/>
      <c r="AB36" s="18"/>
      <c r="AC36" s="18"/>
    </row>
    <row r="37" spans="1:30" ht="90" customHeight="1" x14ac:dyDescent="0.35">
      <c r="A37" s="186" t="s">
        <v>78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</row>
    <row r="38" spans="1:30" x14ac:dyDescent="0.35">
      <c r="B38" s="1"/>
      <c r="K38" s="19"/>
    </row>
    <row r="39" spans="1:30" s="67" customFormat="1" ht="25" customHeight="1" x14ac:dyDescent="0.45">
      <c r="C39" s="187" t="s">
        <v>29</v>
      </c>
      <c r="D39" s="189" t="s">
        <v>30</v>
      </c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1"/>
      <c r="R39" s="134" t="s">
        <v>29</v>
      </c>
      <c r="S39" s="134" t="s">
        <v>31</v>
      </c>
      <c r="T39" s="134" t="s">
        <v>32</v>
      </c>
      <c r="Y39" s="136" t="s">
        <v>32</v>
      </c>
      <c r="Z39" s="137"/>
      <c r="AA39" s="137"/>
      <c r="AB39" s="137"/>
      <c r="AC39" s="138"/>
    </row>
    <row r="40" spans="1:30" s="67" customFormat="1" ht="68.5" customHeight="1" x14ac:dyDescent="0.45">
      <c r="A40" s="68"/>
      <c r="B40" s="68"/>
      <c r="C40" s="188"/>
      <c r="D40" s="69" t="s">
        <v>33</v>
      </c>
      <c r="E40" s="189" t="s">
        <v>34</v>
      </c>
      <c r="F40" s="190"/>
      <c r="G40" s="190"/>
      <c r="H40" s="190"/>
      <c r="I40" s="191"/>
      <c r="J40" s="189" t="s">
        <v>35</v>
      </c>
      <c r="K40" s="190"/>
      <c r="L40" s="190"/>
      <c r="M40" s="190"/>
      <c r="N40" s="191"/>
      <c r="O40" s="189" t="s">
        <v>36</v>
      </c>
      <c r="P40" s="191"/>
      <c r="R40" s="135"/>
      <c r="S40" s="135"/>
      <c r="T40" s="135"/>
      <c r="U40" s="68"/>
      <c r="Y40" s="139" t="s">
        <v>37</v>
      </c>
      <c r="Z40" s="140"/>
      <c r="AA40" s="139" t="s">
        <v>38</v>
      </c>
      <c r="AB40" s="140"/>
      <c r="AC40" s="70" t="s">
        <v>39</v>
      </c>
    </row>
    <row r="41" spans="1:30" s="67" customFormat="1" ht="25" customHeight="1" x14ac:dyDescent="0.45">
      <c r="A41" s="71"/>
      <c r="B41" s="71"/>
      <c r="C41" s="92">
        <v>1</v>
      </c>
      <c r="D41" s="109" t="s">
        <v>40</v>
      </c>
      <c r="E41" s="111" t="s">
        <v>41</v>
      </c>
      <c r="F41" s="112"/>
      <c r="G41" s="112"/>
      <c r="H41" s="112"/>
      <c r="I41" s="113"/>
      <c r="J41" s="111" t="s">
        <v>42</v>
      </c>
      <c r="K41" s="112"/>
      <c r="L41" s="112"/>
      <c r="M41" s="112"/>
      <c r="N41" s="113"/>
      <c r="O41" s="90" t="s">
        <v>43</v>
      </c>
      <c r="P41" s="91"/>
      <c r="R41" s="92">
        <v>1</v>
      </c>
      <c r="S41" s="103" t="s">
        <v>44</v>
      </c>
      <c r="T41" s="72" t="s">
        <v>45</v>
      </c>
      <c r="U41" s="71"/>
      <c r="V41" s="100" t="s">
        <v>30</v>
      </c>
      <c r="W41" s="105" t="s">
        <v>46</v>
      </c>
      <c r="X41" s="106"/>
      <c r="Y41" s="124" t="s">
        <v>47</v>
      </c>
      <c r="Z41" s="125"/>
      <c r="AA41" s="124" t="s">
        <v>79</v>
      </c>
      <c r="AB41" s="125"/>
      <c r="AC41" s="132" t="s">
        <v>80</v>
      </c>
    </row>
    <row r="42" spans="1:30" s="67" customFormat="1" ht="25" customHeight="1" x14ac:dyDescent="0.45">
      <c r="A42" s="71"/>
      <c r="B42" s="71"/>
      <c r="C42" s="93"/>
      <c r="D42" s="110"/>
      <c r="E42" s="114"/>
      <c r="F42" s="115"/>
      <c r="G42" s="115"/>
      <c r="H42" s="115"/>
      <c r="I42" s="116"/>
      <c r="J42" s="114"/>
      <c r="K42" s="115"/>
      <c r="L42" s="115"/>
      <c r="M42" s="115"/>
      <c r="N42" s="116"/>
      <c r="O42" s="90" t="s">
        <v>48</v>
      </c>
      <c r="P42" s="91"/>
      <c r="R42" s="93"/>
      <c r="S42" s="104"/>
      <c r="T42" s="72" t="s">
        <v>49</v>
      </c>
      <c r="U42" s="71"/>
      <c r="V42" s="101"/>
      <c r="W42" s="107"/>
      <c r="X42" s="108"/>
      <c r="Y42" s="126"/>
      <c r="Z42" s="127"/>
      <c r="AA42" s="126"/>
      <c r="AB42" s="127"/>
      <c r="AC42" s="133"/>
      <c r="AD42" s="73"/>
    </row>
    <row r="43" spans="1:30" s="67" customFormat="1" ht="25" customHeight="1" x14ac:dyDescent="0.45">
      <c r="A43" s="71"/>
      <c r="B43" s="71"/>
      <c r="C43" s="92">
        <v>2</v>
      </c>
      <c r="D43" s="109" t="s">
        <v>50</v>
      </c>
      <c r="E43" s="111" t="s">
        <v>51</v>
      </c>
      <c r="F43" s="112"/>
      <c r="G43" s="112"/>
      <c r="H43" s="112"/>
      <c r="I43" s="113"/>
      <c r="J43" s="111" t="s">
        <v>52</v>
      </c>
      <c r="K43" s="112"/>
      <c r="L43" s="112"/>
      <c r="M43" s="112"/>
      <c r="N43" s="113"/>
      <c r="O43" s="90" t="s">
        <v>53</v>
      </c>
      <c r="P43" s="91"/>
      <c r="R43" s="92">
        <v>2</v>
      </c>
      <c r="S43" s="103" t="s">
        <v>54</v>
      </c>
      <c r="T43" s="72" t="s">
        <v>55</v>
      </c>
      <c r="U43" s="71"/>
      <c r="V43" s="101"/>
      <c r="W43" s="105" t="s">
        <v>56</v>
      </c>
      <c r="X43" s="106"/>
      <c r="Y43" s="124" t="s">
        <v>81</v>
      </c>
      <c r="Z43" s="125"/>
      <c r="AA43" s="118" t="s">
        <v>57</v>
      </c>
      <c r="AB43" s="119"/>
      <c r="AC43" s="122" t="s">
        <v>82</v>
      </c>
    </row>
    <row r="44" spans="1:30" s="67" customFormat="1" ht="25" customHeight="1" x14ac:dyDescent="0.45">
      <c r="A44" s="71"/>
      <c r="B44" s="71"/>
      <c r="C44" s="93"/>
      <c r="D44" s="110"/>
      <c r="E44" s="114"/>
      <c r="F44" s="115"/>
      <c r="G44" s="115"/>
      <c r="H44" s="115"/>
      <c r="I44" s="116"/>
      <c r="J44" s="114"/>
      <c r="K44" s="115"/>
      <c r="L44" s="115"/>
      <c r="M44" s="115"/>
      <c r="N44" s="116"/>
      <c r="O44" s="90" t="s">
        <v>58</v>
      </c>
      <c r="P44" s="91"/>
      <c r="R44" s="93"/>
      <c r="S44" s="104"/>
      <c r="T44" s="72" t="s">
        <v>59</v>
      </c>
      <c r="U44" s="71"/>
      <c r="V44" s="101"/>
      <c r="W44" s="107"/>
      <c r="X44" s="108"/>
      <c r="Y44" s="126"/>
      <c r="Z44" s="127"/>
      <c r="AA44" s="120"/>
      <c r="AB44" s="121"/>
      <c r="AC44" s="123"/>
    </row>
    <row r="45" spans="1:30" s="67" customFormat="1" ht="25" customHeight="1" x14ac:dyDescent="0.45">
      <c r="A45" s="71"/>
      <c r="B45" s="71"/>
      <c r="C45" s="92">
        <v>3</v>
      </c>
      <c r="D45" s="109" t="s">
        <v>60</v>
      </c>
      <c r="E45" s="111" t="s">
        <v>61</v>
      </c>
      <c r="F45" s="112"/>
      <c r="G45" s="112"/>
      <c r="H45" s="112"/>
      <c r="I45" s="113"/>
      <c r="J45" s="111" t="s">
        <v>62</v>
      </c>
      <c r="K45" s="112"/>
      <c r="L45" s="112"/>
      <c r="M45" s="112"/>
      <c r="N45" s="113"/>
      <c r="O45" s="90" t="s">
        <v>63</v>
      </c>
      <c r="P45" s="91"/>
      <c r="R45" s="92">
        <v>3</v>
      </c>
      <c r="S45" s="103" t="s">
        <v>64</v>
      </c>
      <c r="T45" s="72" t="s">
        <v>65</v>
      </c>
      <c r="U45" s="71"/>
      <c r="V45" s="101"/>
      <c r="W45" s="105" t="s">
        <v>66</v>
      </c>
      <c r="X45" s="106"/>
      <c r="Y45" s="118" t="s">
        <v>57</v>
      </c>
      <c r="Z45" s="119"/>
      <c r="AA45" s="128" t="s">
        <v>83</v>
      </c>
      <c r="AB45" s="129"/>
      <c r="AC45" s="122" t="s">
        <v>84</v>
      </c>
    </row>
    <row r="46" spans="1:30" s="67" customFormat="1" ht="25" customHeight="1" x14ac:dyDescent="0.45">
      <c r="A46" s="71"/>
      <c r="B46" s="71"/>
      <c r="C46" s="93"/>
      <c r="D46" s="110" t="s">
        <v>67</v>
      </c>
      <c r="E46" s="114"/>
      <c r="F46" s="115"/>
      <c r="G46" s="115"/>
      <c r="H46" s="115"/>
      <c r="I46" s="116"/>
      <c r="J46" s="114"/>
      <c r="K46" s="115"/>
      <c r="L46" s="115"/>
      <c r="M46" s="115"/>
      <c r="N46" s="116"/>
      <c r="O46" s="90" t="s">
        <v>68</v>
      </c>
      <c r="P46" s="91"/>
      <c r="R46" s="93"/>
      <c r="S46" s="104"/>
      <c r="T46" s="72" t="s">
        <v>69</v>
      </c>
      <c r="U46" s="71"/>
      <c r="V46" s="102"/>
      <c r="W46" s="107"/>
      <c r="X46" s="108"/>
      <c r="Y46" s="120"/>
      <c r="Z46" s="121"/>
      <c r="AA46" s="130"/>
      <c r="AB46" s="131"/>
      <c r="AC46" s="123"/>
    </row>
    <row r="47" spans="1:30" ht="14.5" customHeight="1" x14ac:dyDescent="0.35">
      <c r="A47" s="6"/>
      <c r="C47" s="4"/>
      <c r="D47" s="4"/>
      <c r="E47" s="6"/>
      <c r="F47" s="6"/>
      <c r="H47" s="6"/>
      <c r="I47" s="6"/>
      <c r="J47" s="6"/>
      <c r="K47" s="6"/>
      <c r="L47" s="6"/>
      <c r="M47" s="6"/>
      <c r="N47" s="6"/>
      <c r="O47" s="7"/>
      <c r="P47" s="8"/>
      <c r="R47" s="6"/>
      <c r="S47" s="9"/>
      <c r="T47" s="6"/>
      <c r="U47" s="4"/>
      <c r="V47" s="6"/>
      <c r="W47" s="6"/>
      <c r="X47" s="6"/>
      <c r="Y47" s="6"/>
      <c r="Z47" s="6"/>
      <c r="AA47" s="6"/>
      <c r="AB47" s="6"/>
      <c r="AC47" s="7"/>
    </row>
    <row r="48" spans="1:30" x14ac:dyDescent="0.35">
      <c r="B48" s="1"/>
      <c r="T48" s="1"/>
      <c r="U48" s="2"/>
      <c r="V48" s="1"/>
      <c r="AD48" s="5"/>
    </row>
    <row r="49" spans="2:23" ht="11.15" customHeight="1" x14ac:dyDescent="0.35">
      <c r="B49" s="1"/>
    </row>
    <row r="50" spans="2:23" hidden="1" x14ac:dyDescent="0.35">
      <c r="B50" s="1"/>
      <c r="K50" s="19"/>
    </row>
    <row r="51" spans="2:23" hidden="1" x14ac:dyDescent="0.35">
      <c r="B51" s="1"/>
      <c r="K51" s="19"/>
    </row>
    <row r="52" spans="2:23" hidden="1" x14ac:dyDescent="0.35">
      <c r="B52" s="1"/>
      <c r="K52" s="19"/>
    </row>
    <row r="53" spans="2:23" hidden="1" x14ac:dyDescent="0.35">
      <c r="B53" s="1"/>
      <c r="K53" s="19"/>
    </row>
    <row r="54" spans="2:23" ht="160.5" customHeight="1" x14ac:dyDescent="0.4">
      <c r="C54" s="97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9"/>
      <c r="P54" s="24"/>
      <c r="Q54" s="97"/>
      <c r="R54" s="98"/>
      <c r="S54" s="98"/>
      <c r="T54" s="99"/>
      <c r="U54" s="74">
        <v>44949</v>
      </c>
      <c r="V54" s="75"/>
      <c r="W54" s="76"/>
    </row>
    <row r="55" spans="2:23" ht="61.5" customHeight="1" x14ac:dyDescent="0.35">
      <c r="C55" s="94" t="s">
        <v>177</v>
      </c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6"/>
      <c r="P55" s="66" t="s">
        <v>175</v>
      </c>
      <c r="Q55" s="94" t="s">
        <v>130</v>
      </c>
      <c r="R55" s="95"/>
      <c r="S55" s="95"/>
      <c r="T55" s="96"/>
      <c r="U55" s="77"/>
      <c r="V55" s="78"/>
      <c r="W55" s="79"/>
    </row>
    <row r="56" spans="2:23" ht="28.5" customHeight="1" x14ac:dyDescent="0.35">
      <c r="B56" s="1"/>
      <c r="C56" s="178" t="s">
        <v>70</v>
      </c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60" t="s">
        <v>131</v>
      </c>
      <c r="Q56" s="176" t="s">
        <v>132</v>
      </c>
      <c r="R56" s="176"/>
      <c r="S56" s="176"/>
      <c r="T56" s="177"/>
      <c r="U56" s="179" t="s">
        <v>85</v>
      </c>
      <c r="V56" s="180"/>
      <c r="W56" s="181"/>
    </row>
  </sheetData>
  <mergeCells count="88">
    <mergeCell ref="Q56:T56"/>
    <mergeCell ref="C56:O56"/>
    <mergeCell ref="U56:W56"/>
    <mergeCell ref="E33:E34"/>
    <mergeCell ref="F33:F35"/>
    <mergeCell ref="G33:G35"/>
    <mergeCell ref="A37:T37"/>
    <mergeCell ref="C39:C40"/>
    <mergeCell ref="D39:P39"/>
    <mergeCell ref="E40:I40"/>
    <mergeCell ref="J40:N40"/>
    <mergeCell ref="O40:P40"/>
    <mergeCell ref="O42:P42"/>
    <mergeCell ref="C43:C44"/>
    <mergeCell ref="D43:D44"/>
    <mergeCell ref="A32:A35"/>
    <mergeCell ref="A36:R36"/>
    <mergeCell ref="A7:A11"/>
    <mergeCell ref="A12:A23"/>
    <mergeCell ref="A30:A31"/>
    <mergeCell ref="A24:A29"/>
    <mergeCell ref="E24:E29"/>
    <mergeCell ref="V2:Z2"/>
    <mergeCell ref="A3:B3"/>
    <mergeCell ref="C3:AC3"/>
    <mergeCell ref="A4:B4"/>
    <mergeCell ref="C4:K4"/>
    <mergeCell ref="L4:O4"/>
    <mergeCell ref="P4:S4"/>
    <mergeCell ref="T4:U4"/>
    <mergeCell ref="V4:AC4"/>
    <mergeCell ref="AA2:AC2"/>
    <mergeCell ref="A1:B2"/>
    <mergeCell ref="C1:U2"/>
    <mergeCell ref="V1:Z1"/>
    <mergeCell ref="AA1:AC1"/>
    <mergeCell ref="R39:R40"/>
    <mergeCell ref="S39:S40"/>
    <mergeCell ref="R41:R42"/>
    <mergeCell ref="T39:T40"/>
    <mergeCell ref="Y39:AC39"/>
    <mergeCell ref="Y40:Z40"/>
    <mergeCell ref="AA40:AB40"/>
    <mergeCell ref="S41:S42"/>
    <mergeCell ref="W41:X42"/>
    <mergeCell ref="D45:D46"/>
    <mergeCell ref="E45:I46"/>
    <mergeCell ref="J45:N46"/>
    <mergeCell ref="Q5:U5"/>
    <mergeCell ref="V5:AC5"/>
    <mergeCell ref="AA43:AB44"/>
    <mergeCell ref="AC43:AC44"/>
    <mergeCell ref="S45:S46"/>
    <mergeCell ref="W45:X46"/>
    <mergeCell ref="Y43:Z44"/>
    <mergeCell ref="Y41:Z42"/>
    <mergeCell ref="Y45:Z46"/>
    <mergeCell ref="AA45:AB46"/>
    <mergeCell ref="AC45:AC46"/>
    <mergeCell ref="AA41:AB42"/>
    <mergeCell ref="AC41:AC42"/>
    <mergeCell ref="S43:S44"/>
    <mergeCell ref="W43:X44"/>
    <mergeCell ref="C41:C42"/>
    <mergeCell ref="D41:D42"/>
    <mergeCell ref="E41:I42"/>
    <mergeCell ref="J41:N42"/>
    <mergeCell ref="O41:P41"/>
    <mergeCell ref="J43:N44"/>
    <mergeCell ref="O43:P43"/>
    <mergeCell ref="O44:P44"/>
    <mergeCell ref="E43:I44"/>
    <mergeCell ref="U54:W55"/>
    <mergeCell ref="A5:D5"/>
    <mergeCell ref="F5:F6"/>
    <mergeCell ref="G5:G6"/>
    <mergeCell ref="H5:O5"/>
    <mergeCell ref="P5:P6"/>
    <mergeCell ref="O46:P46"/>
    <mergeCell ref="R45:R46"/>
    <mergeCell ref="O45:P45"/>
    <mergeCell ref="C55:O55"/>
    <mergeCell ref="Q55:T55"/>
    <mergeCell ref="Q54:T54"/>
    <mergeCell ref="C54:O54"/>
    <mergeCell ref="C45:C46"/>
    <mergeCell ref="V41:V46"/>
    <mergeCell ref="R43:R44"/>
  </mergeCells>
  <conditionalFormatting sqref="O30:O31 AC30:AC31">
    <cfRule type="containsText" dxfId="13" priority="1" operator="containsText" text="TRIVIAL">
      <formula>NOT(ISERROR(SEARCH("TRIVIAL",O30)))</formula>
    </cfRule>
    <cfRule type="beginsWith" dxfId="12" priority="2" operator="beginsWith" text="TOLERABLE">
      <formula>LEFT(O30,LEN("TOLERABLE"))="TOLERABLE"</formula>
    </cfRule>
    <cfRule type="containsText" dxfId="11" priority="3" operator="containsText" text="MODERADO">
      <formula>NOT(ISERROR(SEARCH("MODERADO",O30)))</formula>
    </cfRule>
    <cfRule type="containsText" dxfId="10" priority="4" operator="containsText" text="IMPORTANTE">
      <formula>NOT(ISERROR(SEARCH("IMPORTANTE",O30)))</formula>
    </cfRule>
    <cfRule type="beginsWith" dxfId="9" priority="5" operator="beginsWith" text="INTOLERABLE">
      <formula>LEFT(O30,LEN("INTOLERABLE"))="INTOLERABLE"</formula>
    </cfRule>
  </conditionalFormatting>
  <conditionalFormatting sqref="AC30:AC31">
    <cfRule type="containsText" dxfId="8" priority="6" operator="containsText" text="TRIVIAL">
      <formula>NOT(ISERROR(SEARCH("TRIVIAL",AC30)))</formula>
    </cfRule>
    <cfRule type="containsText" dxfId="7" priority="7" operator="containsText" text="INTOLERABLE">
      <formula>NOT(ISERROR(SEARCH("INTOLERABLE",AC30)))</formula>
    </cfRule>
    <cfRule type="containsText" dxfId="6" priority="8" operator="containsText" text="IMPORTANTE">
      <formula>NOT(ISERROR(SEARCH("IMPORTANTE",AC30)))</formula>
    </cfRule>
    <cfRule type="containsText" dxfId="5" priority="9" operator="containsText" text="MODERADO">
      <formula>NOT(ISERROR(SEARCH("MODERADO",AC30)))</formula>
    </cfRule>
    <cfRule type="containsText" dxfId="4" priority="10" operator="containsText" text="TOLERABLE">
      <formula>NOT(ISERROR(SEARCH("TOLERABLE",AC30)))</formula>
    </cfRule>
    <cfRule type="containsText" dxfId="3" priority="11" operator="containsText" text="INTOLERABLE">
      <formula>NOT(ISERROR(SEARCH("INTOLERABLE",AC30)))</formula>
    </cfRule>
    <cfRule type="containsText" dxfId="2" priority="12" operator="containsText" text="IMPORTANTE">
      <formula>NOT(ISERROR(SEARCH("IMPORTANTE",AC30)))</formula>
    </cfRule>
    <cfRule type="containsText" dxfId="1" priority="13" operator="containsText" text="MODERADO">
      <formula>NOT(ISERROR(SEARCH("MODERADO",AC30)))</formula>
    </cfRule>
    <cfRule type="containsText" dxfId="0" priority="14" operator="containsText" text="TOLERABLE">
      <formula>NOT(ISERROR(SEARCH("TOLERABLE",AC30)))</formula>
    </cfRule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{55E5A5EF-7D3E-4480-A0B0-D3662C570B3A}</x14:id>
        </ext>
      </extLst>
    </cfRule>
  </conditionalFormatting>
  <pageMargins left="0.7" right="0.7" top="0.75" bottom="0.75" header="0.3" footer="0.3"/>
  <pageSetup paperSize="9" orientation="portrait" horizontalDpi="4294967295" verticalDpi="4294967295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E5A5EF-7D3E-4480-A0B0-D3662C570B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AC30:AC31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SUPERVISOR DE CALIDAD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Dalenson Junior Paredes Torres</cp:lastModifiedBy>
  <dcterms:created xsi:type="dcterms:W3CDTF">2020-04-22T04:12:44Z</dcterms:created>
  <dcterms:modified xsi:type="dcterms:W3CDTF">2025-02-05T20:36:25Z</dcterms:modified>
</cp:coreProperties>
</file>